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3" activeTab="4"/>
  </bookViews>
  <sheets>
    <sheet name="I. csoport" sheetId="1" r:id="rId1"/>
    <sheet name="II. csoport" sheetId="2" r:id="rId2"/>
    <sheet name="Alsóház" sheetId="3" r:id="rId3"/>
    <sheet name="FelsőházÉsRájátszás" sheetId="4" r:id="rId4"/>
    <sheet name="Csapatok" sheetId="5" r:id="rId5"/>
  </sheets>
  <definedNames/>
  <calcPr fullCalcOnLoad="1"/>
</workbook>
</file>

<file path=xl/sharedStrings.xml><?xml version="1.0" encoding="utf-8"?>
<sst xmlns="http://schemas.openxmlformats.org/spreadsheetml/2006/main" count="384" uniqueCount="71">
  <si>
    <t>Somogy fiai</t>
  </si>
  <si>
    <t>cikoria</t>
  </si>
  <si>
    <t>Gruppo Hordó</t>
  </si>
  <si>
    <t>Üde Színfolt SE</t>
  </si>
  <si>
    <t>Bastille LSE</t>
  </si>
  <si>
    <t>másik csoport</t>
  </si>
  <si>
    <t>ford</t>
  </si>
  <si>
    <t>hazai</t>
  </si>
  <si>
    <t>vendég</t>
  </si>
  <si>
    <t>eredmény</t>
  </si>
  <si>
    <t>megjegyzés</t>
  </si>
  <si>
    <t>hely</t>
  </si>
  <si>
    <t>csapat</t>
  </si>
  <si>
    <t>m</t>
  </si>
  <si>
    <t>gy</t>
  </si>
  <si>
    <t>d</t>
  </si>
  <si>
    <t>v</t>
  </si>
  <si>
    <t>rg</t>
  </si>
  <si>
    <t>kg</t>
  </si>
  <si>
    <t>gk</t>
  </si>
  <si>
    <t>pt</t>
  </si>
  <si>
    <t>x</t>
  </si>
  <si>
    <t>F</t>
  </si>
  <si>
    <t>A</t>
  </si>
  <si>
    <t>D</t>
  </si>
  <si>
    <t>B</t>
  </si>
  <si>
    <t>C</t>
  </si>
  <si>
    <t>E</t>
  </si>
  <si>
    <t>aaron</t>
  </si>
  <si>
    <t>kristu</t>
  </si>
  <si>
    <t>andrew zekics</t>
  </si>
  <si>
    <t>Bastille</t>
  </si>
  <si>
    <t>Somogyország</t>
  </si>
  <si>
    <t>safranyfc</t>
  </si>
  <si>
    <t>Agytröszt FC</t>
  </si>
  <si>
    <t>Dolinka United</t>
  </si>
  <si>
    <t>KecsoSE</t>
  </si>
  <si>
    <t>safranyfc nem tette meg a kihívást</t>
  </si>
  <si>
    <t>KecsoSE másik meccset kötött le</t>
  </si>
  <si>
    <t>-kraci-</t>
  </si>
  <si>
    <t>safranynorbert</t>
  </si>
  <si>
    <t>kitsilatzi</t>
  </si>
  <si>
    <t>a sorsolás szerint fordítva lett volna</t>
  </si>
  <si>
    <t>Zigi</t>
  </si>
  <si>
    <t>Futó Lada</t>
  </si>
  <si>
    <t>Elődöntő</t>
  </si>
  <si>
    <t>Döntő</t>
  </si>
  <si>
    <t>Bronzmeccs</t>
  </si>
  <si>
    <t>Lb-kupa alapszakasz</t>
  </si>
  <si>
    <t>Lb-kupa rájátszás</t>
  </si>
  <si>
    <t>Lb-kupa összesen</t>
  </si>
  <si>
    <t>csoport</t>
  </si>
  <si>
    <t>a/fház</t>
  </si>
  <si>
    <t>HattrickID</t>
  </si>
  <si>
    <t>liga</t>
  </si>
  <si>
    <t>V</t>
  </si>
  <si>
    <t>II.</t>
  </si>
  <si>
    <t>felső</t>
  </si>
  <si>
    <t>V.158</t>
  </si>
  <si>
    <t>Kecso SE</t>
  </si>
  <si>
    <t>V.173</t>
  </si>
  <si>
    <t>I.</t>
  </si>
  <si>
    <t>VI.74</t>
  </si>
  <si>
    <t>VI.720</t>
  </si>
  <si>
    <t>alsó</t>
  </si>
  <si>
    <t>VI.756</t>
  </si>
  <si>
    <t>VII.814</t>
  </si>
  <si>
    <t>VII.516</t>
  </si>
  <si>
    <t>VII.589</t>
  </si>
  <si>
    <t>VII.888</t>
  </si>
  <si>
    <t>VII.302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</si>
</sst>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9" applyNumberFormat="0" applyFill="0" applyAlignment="0" applyProtection="0"/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</cellStyleXfs>
  <cellXfs count="2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 textRotation="90"/>
    </xf>
    <xf numFmtId="164" fontId="0" fillId="0" borderId="0" xfId="0" applyBorder="1" applyAlignment="1">
      <alignment horizontal="center" textRotation="90"/>
    </xf>
    <xf numFmtId="164" fontId="0" fillId="0" borderId="0" xfId="0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center" textRotation="90"/>
    </xf>
    <xf numFmtId="164" fontId="0" fillId="0" borderId="0" xfId="0" applyFont="1" applyAlignment="1">
      <alignment horizontal="center"/>
    </xf>
    <xf numFmtId="164" fontId="0" fillId="0" borderId="0" xfId="0" applyFont="1" applyFill="1" applyBorder="1" applyAlignment="1">
      <alignment/>
    </xf>
    <xf numFmtId="164" fontId="14" fillId="0" borderId="0" xfId="0" applyFont="1" applyBorder="1" applyAlignment="1">
      <alignment/>
    </xf>
    <xf numFmtId="164" fontId="0" fillId="0" borderId="0" xfId="0" applyAlignment="1">
      <alignment/>
    </xf>
    <xf numFmtId="164" fontId="0" fillId="0" borderId="10" xfId="0" applyFont="1" applyBorder="1" applyAlignment="1">
      <alignment/>
    </xf>
    <xf numFmtId="164" fontId="14" fillId="0" borderId="10" xfId="0" applyFont="1" applyBorder="1" applyAlignment="1">
      <alignment/>
    </xf>
    <xf numFmtId="164" fontId="0" fillId="0" borderId="10" xfId="0" applyFont="1" applyFill="1" applyBorder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 vertical="center"/>
    </xf>
    <xf numFmtId="166" fontId="0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Összesen" xfId="57"/>
    <cellStyle name="Rossz" xfId="58"/>
    <cellStyle name="Semleges" xfId="59"/>
    <cellStyle name="Számítás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17"/>
  <sheetViews>
    <sheetView workbookViewId="0" topLeftCell="A1">
      <selection activeCell="B2" sqref="B2"/>
    </sheetView>
  </sheetViews>
  <sheetFormatPr defaultColWidth="9.140625" defaultRowHeight="15"/>
  <cols>
    <col min="1" max="1" width="2.28125" style="0" customWidth="1"/>
    <col min="2" max="2" width="16.7109375" style="0" customWidth="1"/>
    <col min="3" max="8" width="3.7109375" style="0" customWidth="1"/>
    <col min="9" max="9" width="3.421875" style="0" customWidth="1"/>
    <col min="10" max="11" width="2.421875" style="1" customWidth="1"/>
    <col min="12" max="12" width="4.28125" style="1" customWidth="1"/>
    <col min="13" max="14" width="14.140625" style="1" customWidth="1"/>
    <col min="15" max="16" width="2.28125" style="2" customWidth="1"/>
    <col min="17" max="17" width="11.421875" style="0" customWidth="1"/>
    <col min="18" max="18" width="3.57421875" style="0" customWidth="1"/>
    <col min="19" max="19" width="4.8515625" style="0" customWidth="1"/>
    <col min="20" max="20" width="15.140625" style="0" customWidth="1"/>
    <col min="21" max="21" width="2.7109375" style="0" customWidth="1"/>
    <col min="22" max="22" width="3.00390625" style="0" customWidth="1"/>
    <col min="23" max="23" width="2.140625" style="0" customWidth="1"/>
    <col min="24" max="24" width="2.00390625" style="0" customWidth="1"/>
    <col min="25" max="25" width="3.00390625" style="0" customWidth="1"/>
    <col min="26" max="26" width="2.8515625" style="0" customWidth="1"/>
    <col min="27" max="27" width="3.7109375" style="0" customWidth="1"/>
    <col min="28" max="28" width="2.8515625" style="0" customWidth="1"/>
  </cols>
  <sheetData>
    <row r="2" spans="3:28" s="2" customFormat="1" ht="87"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J2" s="4"/>
      <c r="K2" s="5"/>
      <c r="L2" s="5" t="s">
        <v>6</v>
      </c>
      <c r="M2" s="5" t="s">
        <v>7</v>
      </c>
      <c r="N2" s="6" t="s">
        <v>8</v>
      </c>
      <c r="O2" s="7" t="s">
        <v>9</v>
      </c>
      <c r="P2" s="7"/>
      <c r="Q2" s="2" t="s">
        <v>10</v>
      </c>
      <c r="S2" s="2" t="s">
        <v>11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20</v>
      </c>
    </row>
    <row r="3" spans="2:28" ht="13.5">
      <c r="B3" t="s">
        <v>0</v>
      </c>
      <c r="C3" s="8" t="s">
        <v>21</v>
      </c>
      <c r="D3" s="8">
        <v>5</v>
      </c>
      <c r="E3" s="8"/>
      <c r="F3" s="8"/>
      <c r="G3" s="8"/>
      <c r="H3" s="8">
        <v>2</v>
      </c>
      <c r="J3" s="1" t="s">
        <v>22</v>
      </c>
      <c r="K3" s="9" t="s">
        <v>23</v>
      </c>
      <c r="L3" s="1">
        <v>1</v>
      </c>
      <c r="M3" s="1" t="str">
        <f aca="true" t="shared" si="0" ref="M3:M17">VLOOKUP(J3,$A$10:$B$15,2)</f>
        <v>másik csoport</v>
      </c>
      <c r="N3" s="10" t="str">
        <f aca="true" t="shared" si="1" ref="N3:N17">VLOOKUP(K3,$A$10:$B$15,2)</f>
        <v>Somogy fiai</v>
      </c>
      <c r="O3" s="2">
        <v>0</v>
      </c>
      <c r="P3" s="2">
        <v>8</v>
      </c>
      <c r="S3">
        <v>1</v>
      </c>
      <c r="T3" t="s">
        <v>2</v>
      </c>
      <c r="U3">
        <v>5</v>
      </c>
      <c r="V3">
        <v>3</v>
      </c>
      <c r="W3">
        <v>2</v>
      </c>
      <c r="X3">
        <v>0</v>
      </c>
      <c r="Y3">
        <v>23</v>
      </c>
      <c r="Z3">
        <v>7</v>
      </c>
      <c r="AA3" s="11">
        <f>Y3-Z3</f>
        <v>16</v>
      </c>
      <c r="AB3" s="11">
        <f>V3*3+W3</f>
        <v>11</v>
      </c>
    </row>
    <row r="4" spans="2:28" ht="13.5">
      <c r="B4" t="s">
        <v>1</v>
      </c>
      <c r="C4" s="8"/>
      <c r="D4" s="8" t="s">
        <v>21</v>
      </c>
      <c r="E4" s="8">
        <v>2</v>
      </c>
      <c r="F4" s="8"/>
      <c r="G4" s="8">
        <v>4</v>
      </c>
      <c r="H4" s="8"/>
      <c r="J4" s="1" t="s">
        <v>24</v>
      </c>
      <c r="K4" s="1" t="s">
        <v>25</v>
      </c>
      <c r="L4" s="1">
        <v>1</v>
      </c>
      <c r="M4" s="1" t="str">
        <f t="shared" si="0"/>
        <v>Üde Színfolt SE</v>
      </c>
      <c r="N4" s="10" t="str">
        <f t="shared" si="1"/>
        <v>cikoria</v>
      </c>
      <c r="O4" s="2">
        <v>2</v>
      </c>
      <c r="P4" s="2">
        <v>3</v>
      </c>
      <c r="S4">
        <v>2</v>
      </c>
      <c r="T4" t="s">
        <v>1</v>
      </c>
      <c r="U4">
        <v>5</v>
      </c>
      <c r="V4">
        <v>3</v>
      </c>
      <c r="W4">
        <v>2</v>
      </c>
      <c r="X4">
        <v>0</v>
      </c>
      <c r="Y4">
        <v>22</v>
      </c>
      <c r="Z4">
        <v>12</v>
      </c>
      <c r="AA4" s="11">
        <f>Y4-Z4</f>
        <v>10</v>
      </c>
      <c r="AB4" s="11">
        <f>V4*3+W4</f>
        <v>11</v>
      </c>
    </row>
    <row r="5" spans="2:28" ht="13.5">
      <c r="B5" t="s">
        <v>2</v>
      </c>
      <c r="C5" s="8">
        <v>1</v>
      </c>
      <c r="D5" s="8"/>
      <c r="E5" s="8" t="s">
        <v>21</v>
      </c>
      <c r="F5" s="8"/>
      <c r="G5" s="8">
        <v>5</v>
      </c>
      <c r="H5" s="8">
        <v>4</v>
      </c>
      <c r="J5" s="12" t="s">
        <v>26</v>
      </c>
      <c r="K5" s="12" t="s">
        <v>27</v>
      </c>
      <c r="L5" s="12">
        <v>1</v>
      </c>
      <c r="M5" s="13" t="str">
        <f t="shared" si="0"/>
        <v>Gruppo Hordó</v>
      </c>
      <c r="N5" s="12" t="str">
        <f t="shared" si="1"/>
        <v>Bastille LSE</v>
      </c>
      <c r="O5" s="2">
        <v>4</v>
      </c>
      <c r="P5" s="2">
        <v>1</v>
      </c>
      <c r="S5">
        <v>3</v>
      </c>
      <c r="T5" t="s">
        <v>3</v>
      </c>
      <c r="U5">
        <v>5</v>
      </c>
      <c r="V5">
        <v>3</v>
      </c>
      <c r="W5">
        <v>0</v>
      </c>
      <c r="X5">
        <v>2</v>
      </c>
      <c r="Y5">
        <v>14</v>
      </c>
      <c r="Z5">
        <v>15</v>
      </c>
      <c r="AA5" s="11">
        <f>Y5-Z5</f>
        <v>-1</v>
      </c>
      <c r="AB5" s="11">
        <f>V5*3+W5</f>
        <v>9</v>
      </c>
    </row>
    <row r="6" spans="2:28" ht="13.5">
      <c r="B6" t="s">
        <v>3</v>
      </c>
      <c r="C6" s="8">
        <v>4</v>
      </c>
      <c r="D6" s="8">
        <v>1</v>
      </c>
      <c r="E6" s="8">
        <v>3</v>
      </c>
      <c r="F6" s="8" t="s">
        <v>21</v>
      </c>
      <c r="G6" s="8"/>
      <c r="H6" s="8"/>
      <c r="J6" s="1" t="s">
        <v>25</v>
      </c>
      <c r="K6" s="9" t="s">
        <v>22</v>
      </c>
      <c r="L6" s="9">
        <v>2</v>
      </c>
      <c r="M6" s="10" t="str">
        <f t="shared" si="0"/>
        <v>cikoria</v>
      </c>
      <c r="N6" s="1" t="str">
        <f t="shared" si="1"/>
        <v>másik csoport</v>
      </c>
      <c r="O6" s="2">
        <v>6</v>
      </c>
      <c r="P6" s="2">
        <v>1</v>
      </c>
      <c r="S6">
        <v>4</v>
      </c>
      <c r="T6" t="s">
        <v>4</v>
      </c>
      <c r="U6">
        <v>5</v>
      </c>
      <c r="V6">
        <v>1</v>
      </c>
      <c r="W6">
        <v>0</v>
      </c>
      <c r="X6">
        <v>4</v>
      </c>
      <c r="Y6">
        <v>8</v>
      </c>
      <c r="Z6">
        <v>18</v>
      </c>
      <c r="AA6" s="11">
        <f>Y6-Z6</f>
        <v>-10</v>
      </c>
      <c r="AB6" s="11">
        <f>V6*3+W6</f>
        <v>3</v>
      </c>
    </row>
    <row r="7" spans="2:28" ht="13.5">
      <c r="B7" t="s">
        <v>4</v>
      </c>
      <c r="C7" s="8">
        <v>3</v>
      </c>
      <c r="D7" s="8"/>
      <c r="E7" s="8"/>
      <c r="F7" s="8">
        <v>2</v>
      </c>
      <c r="G7" s="8" t="s">
        <v>21</v>
      </c>
      <c r="H7" s="8"/>
      <c r="J7" s="1" t="s">
        <v>27</v>
      </c>
      <c r="K7" s="1" t="s">
        <v>24</v>
      </c>
      <c r="L7" s="9">
        <v>2</v>
      </c>
      <c r="M7" s="1" t="str">
        <f t="shared" si="0"/>
        <v>Bastille LSE</v>
      </c>
      <c r="N7" s="10" t="str">
        <f t="shared" si="1"/>
        <v>Üde Színfolt SE</v>
      </c>
      <c r="O7" s="2">
        <v>1</v>
      </c>
      <c r="P7" s="2">
        <v>2</v>
      </c>
      <c r="S7">
        <v>5</v>
      </c>
      <c r="T7" t="s">
        <v>0</v>
      </c>
      <c r="U7">
        <v>5</v>
      </c>
      <c r="V7">
        <v>0</v>
      </c>
      <c r="W7">
        <v>1</v>
      </c>
      <c r="X7">
        <v>4</v>
      </c>
      <c r="Y7">
        <v>8</v>
      </c>
      <c r="Z7">
        <v>26</v>
      </c>
      <c r="AA7" s="11">
        <f>Y7-Z7</f>
        <v>-18</v>
      </c>
      <c r="AB7" s="11">
        <f>V7*3+W7</f>
        <v>1</v>
      </c>
    </row>
    <row r="8" spans="2:16" ht="13.5">
      <c r="B8" t="s">
        <v>5</v>
      </c>
      <c r="C8" s="8"/>
      <c r="D8" s="8">
        <v>3</v>
      </c>
      <c r="E8" s="8"/>
      <c r="F8" s="8">
        <v>5</v>
      </c>
      <c r="G8" s="8">
        <v>1</v>
      </c>
      <c r="H8" s="8" t="s">
        <v>21</v>
      </c>
      <c r="J8" s="12" t="s">
        <v>23</v>
      </c>
      <c r="K8" s="14" t="s">
        <v>26</v>
      </c>
      <c r="L8" s="14">
        <v>2</v>
      </c>
      <c r="M8" s="12" t="str">
        <f t="shared" si="0"/>
        <v>Somogy fiai</v>
      </c>
      <c r="N8" s="13" t="str">
        <f t="shared" si="1"/>
        <v>Gruppo Hordó</v>
      </c>
      <c r="O8" s="2">
        <v>1</v>
      </c>
      <c r="P8" s="2">
        <v>6</v>
      </c>
    </row>
    <row r="9" spans="10:28" ht="13.5">
      <c r="J9" s="1" t="s">
        <v>27</v>
      </c>
      <c r="K9" s="9" t="s">
        <v>23</v>
      </c>
      <c r="L9" s="9">
        <v>3</v>
      </c>
      <c r="M9" s="10" t="str">
        <f t="shared" si="0"/>
        <v>Bastille LSE</v>
      </c>
      <c r="N9" s="1" t="str">
        <f t="shared" si="1"/>
        <v>Somogy fiai</v>
      </c>
      <c r="O9" s="2">
        <v>5</v>
      </c>
      <c r="P9" s="2">
        <v>1</v>
      </c>
      <c r="S9">
        <v>6</v>
      </c>
      <c r="T9" t="s">
        <v>5</v>
      </c>
      <c r="U9">
        <v>5</v>
      </c>
      <c r="V9">
        <v>2</v>
      </c>
      <c r="W9">
        <v>1</v>
      </c>
      <c r="X9">
        <v>2</v>
      </c>
      <c r="Y9">
        <v>17</v>
      </c>
      <c r="Z9">
        <v>14</v>
      </c>
      <c r="AA9" s="11">
        <f>Y9-Z9</f>
        <v>3</v>
      </c>
      <c r="AB9" s="11">
        <f>V9*3+W9</f>
        <v>7</v>
      </c>
    </row>
    <row r="10" spans="1:16" ht="13.5">
      <c r="A10" t="s">
        <v>23</v>
      </c>
      <c r="B10" t="s">
        <v>0</v>
      </c>
      <c r="C10" t="s">
        <v>28</v>
      </c>
      <c r="J10" s="1" t="s">
        <v>24</v>
      </c>
      <c r="K10" s="9" t="s">
        <v>22</v>
      </c>
      <c r="L10" s="9">
        <v>3</v>
      </c>
      <c r="M10" s="10" t="str">
        <f t="shared" si="0"/>
        <v>Üde Színfolt SE</v>
      </c>
      <c r="N10" s="1" t="str">
        <f t="shared" si="1"/>
        <v>másik csoport</v>
      </c>
      <c r="O10" s="2">
        <v>7</v>
      </c>
      <c r="P10" s="2">
        <v>1</v>
      </c>
    </row>
    <row r="11" spans="1:16" ht="13.5">
      <c r="A11" t="s">
        <v>25</v>
      </c>
      <c r="B11" t="s">
        <v>1</v>
      </c>
      <c r="C11" t="s">
        <v>1</v>
      </c>
      <c r="J11" s="14" t="s">
        <v>26</v>
      </c>
      <c r="K11" s="12" t="s">
        <v>25</v>
      </c>
      <c r="L11" s="14">
        <v>3</v>
      </c>
      <c r="M11" s="12" t="str">
        <f t="shared" si="0"/>
        <v>Gruppo Hordó</v>
      </c>
      <c r="N11" s="12" t="str">
        <f t="shared" si="1"/>
        <v>cikoria</v>
      </c>
      <c r="O11" s="2">
        <v>4</v>
      </c>
      <c r="P11" s="2">
        <v>4</v>
      </c>
    </row>
    <row r="12" spans="1:16" ht="13.5">
      <c r="A12" t="s">
        <v>26</v>
      </c>
      <c r="B12" t="s">
        <v>2</v>
      </c>
      <c r="C12" t="s">
        <v>29</v>
      </c>
      <c r="J12" s="9" t="s">
        <v>25</v>
      </c>
      <c r="K12" s="9" t="s">
        <v>27</v>
      </c>
      <c r="L12" s="9">
        <v>4</v>
      </c>
      <c r="M12" s="10" t="str">
        <f t="shared" si="0"/>
        <v>cikoria</v>
      </c>
      <c r="N12" s="1" t="str">
        <f t="shared" si="1"/>
        <v>Bastille LSE</v>
      </c>
      <c r="O12" s="2">
        <v>5</v>
      </c>
      <c r="P12" s="2">
        <v>1</v>
      </c>
    </row>
    <row r="13" spans="1:16" ht="13.5">
      <c r="A13" t="s">
        <v>24</v>
      </c>
      <c r="B13" t="s">
        <v>3</v>
      </c>
      <c r="C13" t="s">
        <v>30</v>
      </c>
      <c r="J13" s="9" t="s">
        <v>24</v>
      </c>
      <c r="K13" s="9" t="s">
        <v>23</v>
      </c>
      <c r="L13" s="9">
        <v>4</v>
      </c>
      <c r="M13" s="10" t="str">
        <f t="shared" si="0"/>
        <v>Üde Színfolt SE</v>
      </c>
      <c r="N13" s="1" t="str">
        <f t="shared" si="1"/>
        <v>Somogy fiai</v>
      </c>
      <c r="O13" s="2">
        <v>3</v>
      </c>
      <c r="P13" s="2">
        <v>2</v>
      </c>
    </row>
    <row r="14" spans="1:16" ht="13.5">
      <c r="A14" t="s">
        <v>27</v>
      </c>
      <c r="B14" t="s">
        <v>4</v>
      </c>
      <c r="C14" t="s">
        <v>31</v>
      </c>
      <c r="J14" s="14" t="s">
        <v>22</v>
      </c>
      <c r="K14" s="12" t="s">
        <v>26</v>
      </c>
      <c r="L14" s="14">
        <v>4</v>
      </c>
      <c r="M14" s="12" t="str">
        <f t="shared" si="0"/>
        <v>másik csoport</v>
      </c>
      <c r="N14" s="12" t="str">
        <f t="shared" si="1"/>
        <v>Gruppo Hordó</v>
      </c>
      <c r="O14" s="2">
        <v>1</v>
      </c>
      <c r="P14" s="2">
        <v>1</v>
      </c>
    </row>
    <row r="15" spans="1:16" ht="13.5">
      <c r="A15" t="s">
        <v>22</v>
      </c>
      <c r="B15" t="s">
        <v>5</v>
      </c>
      <c r="J15" s="9" t="s">
        <v>23</v>
      </c>
      <c r="K15" s="9" t="s">
        <v>25</v>
      </c>
      <c r="L15" s="9">
        <v>5</v>
      </c>
      <c r="M15" s="1" t="str">
        <f t="shared" si="0"/>
        <v>Somogy fiai</v>
      </c>
      <c r="N15" s="1" t="str">
        <f t="shared" si="1"/>
        <v>cikoria</v>
      </c>
      <c r="O15" s="2">
        <v>4</v>
      </c>
      <c r="P15" s="2">
        <v>4</v>
      </c>
    </row>
    <row r="16" spans="10:16" ht="13.5">
      <c r="J16" s="9" t="s">
        <v>22</v>
      </c>
      <c r="K16" s="1" t="s">
        <v>27</v>
      </c>
      <c r="L16" s="9">
        <v>5</v>
      </c>
      <c r="M16" s="10" t="str">
        <f t="shared" si="0"/>
        <v>másik csoport</v>
      </c>
      <c r="N16" s="1" t="str">
        <f t="shared" si="1"/>
        <v>Bastille LSE</v>
      </c>
      <c r="O16" s="2">
        <v>6</v>
      </c>
      <c r="P16" s="2">
        <v>0</v>
      </c>
    </row>
    <row r="17" spans="10:16" ht="13.5">
      <c r="J17" s="12" t="s">
        <v>26</v>
      </c>
      <c r="K17" s="12" t="s">
        <v>24</v>
      </c>
      <c r="L17" s="14">
        <v>5</v>
      </c>
      <c r="M17" s="13" t="str">
        <f t="shared" si="0"/>
        <v>Gruppo Hordó</v>
      </c>
      <c r="N17" s="12" t="str">
        <f t="shared" si="1"/>
        <v>Üde Színfolt SE</v>
      </c>
      <c r="O17" s="2">
        <v>8</v>
      </c>
      <c r="P17" s="2">
        <v>0</v>
      </c>
    </row>
  </sheetData>
  <sheetProtection selectLockedCells="1" selectUnlockedCells="1"/>
  <mergeCells count="1">
    <mergeCell ref="O2:P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7"/>
  <sheetViews>
    <sheetView workbookViewId="0" topLeftCell="A1">
      <selection activeCell="F18" sqref="F18"/>
    </sheetView>
  </sheetViews>
  <sheetFormatPr defaultColWidth="9.140625" defaultRowHeight="15"/>
  <cols>
    <col min="1" max="1" width="2.28125" style="0" customWidth="1"/>
    <col min="2" max="2" width="16.7109375" style="0" customWidth="1"/>
    <col min="3" max="8" width="3.7109375" style="0" customWidth="1"/>
    <col min="9" max="9" width="3.8515625" style="0" customWidth="1"/>
    <col min="10" max="11" width="2.421875" style="1" customWidth="1"/>
    <col min="12" max="12" width="4.28125" style="1" customWidth="1"/>
    <col min="13" max="14" width="14.28125" style="1" customWidth="1"/>
    <col min="15" max="16" width="2.00390625" style="0" customWidth="1"/>
    <col min="17" max="17" width="25.57421875" style="15" customWidth="1"/>
    <col min="18" max="18" width="3.8515625" style="0" customWidth="1"/>
    <col min="19" max="19" width="4.8515625" style="0" customWidth="1"/>
    <col min="20" max="20" width="14.28125" style="0" customWidth="1"/>
    <col min="21" max="21" width="2.7109375" style="0" customWidth="1"/>
    <col min="22" max="22" width="3.00390625" style="0" customWidth="1"/>
    <col min="23" max="23" width="2.140625" style="0" customWidth="1"/>
    <col min="24" max="24" width="2.00390625" style="0" customWidth="1"/>
    <col min="25" max="25" width="3.00390625" style="0" customWidth="1"/>
    <col min="26" max="26" width="2.8515625" style="0" customWidth="1"/>
    <col min="27" max="27" width="3.7109375" style="0" customWidth="1"/>
    <col min="28" max="28" width="2.8515625" style="0" customWidth="1"/>
  </cols>
  <sheetData>
    <row r="2" spans="3:28" s="2" customFormat="1" ht="84.75">
      <c r="C2" s="3" t="s">
        <v>32</v>
      </c>
      <c r="D2" s="3" t="s">
        <v>33</v>
      </c>
      <c r="E2" s="3" t="s">
        <v>34</v>
      </c>
      <c r="F2" s="3" t="s">
        <v>35</v>
      </c>
      <c r="G2" s="3" t="s">
        <v>36</v>
      </c>
      <c r="H2" s="3" t="s">
        <v>5</v>
      </c>
      <c r="I2" s="3"/>
      <c r="J2" s="4"/>
      <c r="K2" s="5"/>
      <c r="L2" s="5" t="s">
        <v>6</v>
      </c>
      <c r="M2" s="5" t="s">
        <v>7</v>
      </c>
      <c r="N2" s="6" t="s">
        <v>8</v>
      </c>
      <c r="O2" s="7" t="s">
        <v>9</v>
      </c>
      <c r="P2" s="7"/>
      <c r="Q2" s="16" t="s">
        <v>10</v>
      </c>
      <c r="S2" s="2" t="s">
        <v>11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20</v>
      </c>
    </row>
    <row r="3" spans="2:28" ht="13.5">
      <c r="B3" t="s">
        <v>32</v>
      </c>
      <c r="C3" s="8" t="s">
        <v>21</v>
      </c>
      <c r="D3" s="8">
        <v>5</v>
      </c>
      <c r="E3" s="8"/>
      <c r="F3" s="8"/>
      <c r="G3" s="8"/>
      <c r="H3" s="8">
        <v>2</v>
      </c>
      <c r="J3" s="9" t="s">
        <v>23</v>
      </c>
      <c r="K3" s="1" t="s">
        <v>22</v>
      </c>
      <c r="L3" s="1">
        <v>1</v>
      </c>
      <c r="M3" s="10" t="str">
        <f aca="true" t="shared" si="0" ref="M3:M17">VLOOKUP(J3,$A$10:$B$15,2)</f>
        <v>Somogyország</v>
      </c>
      <c r="N3" s="1" t="str">
        <f aca="true" t="shared" si="1" ref="N3:N17">VLOOKUP(K3,$A$10:$B$15,2)</f>
        <v>másik csoport</v>
      </c>
      <c r="O3" s="2">
        <v>8</v>
      </c>
      <c r="P3" s="2">
        <v>0</v>
      </c>
      <c r="S3">
        <v>1</v>
      </c>
      <c r="T3" t="s">
        <v>34</v>
      </c>
      <c r="U3">
        <v>5</v>
      </c>
      <c r="V3">
        <v>4</v>
      </c>
      <c r="W3">
        <v>1</v>
      </c>
      <c r="X3">
        <v>0</v>
      </c>
      <c r="Y3">
        <v>23</v>
      </c>
      <c r="Z3">
        <v>3</v>
      </c>
      <c r="AA3" s="11">
        <f>Y3-Z3</f>
        <v>20</v>
      </c>
      <c r="AB3" s="11">
        <f>V3*3+W3</f>
        <v>13</v>
      </c>
    </row>
    <row r="4" spans="2:28" ht="13.5">
      <c r="B4" t="s">
        <v>33</v>
      </c>
      <c r="C4" s="8"/>
      <c r="D4" s="8" t="s">
        <v>21</v>
      </c>
      <c r="E4" s="8">
        <v>2</v>
      </c>
      <c r="F4" s="8"/>
      <c r="G4" s="8">
        <v>4</v>
      </c>
      <c r="H4" s="8"/>
      <c r="J4" s="1" t="s">
        <v>25</v>
      </c>
      <c r="K4" s="1" t="s">
        <v>24</v>
      </c>
      <c r="L4" s="1">
        <v>1</v>
      </c>
      <c r="M4" s="1" t="str">
        <f t="shared" si="0"/>
        <v>safranyfc</v>
      </c>
      <c r="N4" s="10" t="str">
        <f t="shared" si="1"/>
        <v>Dolinka United</v>
      </c>
      <c r="O4" s="2">
        <v>0</v>
      </c>
      <c r="P4" s="2">
        <v>5</v>
      </c>
      <c r="Q4" s="15" t="s">
        <v>37</v>
      </c>
      <c r="S4">
        <v>2</v>
      </c>
      <c r="T4" t="s">
        <v>36</v>
      </c>
      <c r="U4">
        <v>5</v>
      </c>
      <c r="V4">
        <v>4</v>
      </c>
      <c r="W4">
        <v>0</v>
      </c>
      <c r="X4">
        <v>1</v>
      </c>
      <c r="Y4">
        <v>26</v>
      </c>
      <c r="Z4">
        <v>8</v>
      </c>
      <c r="AA4" s="11">
        <f>Y4-Z4</f>
        <v>18</v>
      </c>
      <c r="AB4" s="11">
        <f>V4*3+W4</f>
        <v>12</v>
      </c>
    </row>
    <row r="5" spans="2:28" ht="13.5">
      <c r="B5" t="s">
        <v>34</v>
      </c>
      <c r="C5" s="8">
        <v>1</v>
      </c>
      <c r="D5" s="8"/>
      <c r="E5" s="8" t="s">
        <v>21</v>
      </c>
      <c r="F5" s="8"/>
      <c r="G5" s="8">
        <v>5</v>
      </c>
      <c r="H5" s="8">
        <v>4</v>
      </c>
      <c r="J5" s="12" t="s">
        <v>27</v>
      </c>
      <c r="K5" s="12" t="s">
        <v>26</v>
      </c>
      <c r="L5" s="12">
        <v>1</v>
      </c>
      <c r="M5" s="12" t="str">
        <f t="shared" si="0"/>
        <v>KecsoSE</v>
      </c>
      <c r="N5" s="13" t="str">
        <f t="shared" si="1"/>
        <v>Agytröszt FC</v>
      </c>
      <c r="O5" s="2">
        <v>0</v>
      </c>
      <c r="P5" s="2">
        <v>5</v>
      </c>
      <c r="Q5" s="15" t="s">
        <v>38</v>
      </c>
      <c r="S5">
        <v>3</v>
      </c>
      <c r="T5" t="s">
        <v>32</v>
      </c>
      <c r="U5">
        <v>5</v>
      </c>
      <c r="V5">
        <v>3</v>
      </c>
      <c r="W5">
        <v>0</v>
      </c>
      <c r="X5">
        <v>2</v>
      </c>
      <c r="Y5">
        <v>22</v>
      </c>
      <c r="Z5">
        <v>10</v>
      </c>
      <c r="AA5" s="11">
        <f>Y5-Z5</f>
        <v>12</v>
      </c>
      <c r="AB5" s="11">
        <f>V5*3+W5</f>
        <v>9</v>
      </c>
    </row>
    <row r="6" spans="2:28" ht="13.5">
      <c r="B6" t="s">
        <v>35</v>
      </c>
      <c r="C6" s="8">
        <v>4</v>
      </c>
      <c r="D6" s="8">
        <v>1</v>
      </c>
      <c r="E6" s="8">
        <v>3</v>
      </c>
      <c r="F6" s="8" t="s">
        <v>21</v>
      </c>
      <c r="G6" s="8"/>
      <c r="H6" s="8"/>
      <c r="J6" s="9" t="s">
        <v>22</v>
      </c>
      <c r="K6" s="1" t="s">
        <v>25</v>
      </c>
      <c r="L6" s="9">
        <v>2</v>
      </c>
      <c r="M6" s="10" t="str">
        <f t="shared" si="0"/>
        <v>másik csoport</v>
      </c>
      <c r="N6" s="1" t="str">
        <f t="shared" si="1"/>
        <v>safranyfc</v>
      </c>
      <c r="O6" s="2">
        <v>6</v>
      </c>
      <c r="P6" s="2">
        <v>1</v>
      </c>
      <c r="S6">
        <v>4</v>
      </c>
      <c r="T6" t="s">
        <v>35</v>
      </c>
      <c r="U6">
        <v>5</v>
      </c>
      <c r="V6">
        <v>1</v>
      </c>
      <c r="W6">
        <v>0</v>
      </c>
      <c r="X6">
        <v>4</v>
      </c>
      <c r="Y6">
        <v>10</v>
      </c>
      <c r="Z6">
        <v>23</v>
      </c>
      <c r="AA6" s="11">
        <f>Y6-Z6</f>
        <v>-13</v>
      </c>
      <c r="AB6" s="11">
        <f>V6*3+W6</f>
        <v>3</v>
      </c>
    </row>
    <row r="7" spans="2:28" ht="13.5">
      <c r="B7" t="s">
        <v>36</v>
      </c>
      <c r="C7" s="8">
        <v>3</v>
      </c>
      <c r="D7" s="8"/>
      <c r="E7" s="8"/>
      <c r="F7" s="8">
        <v>2</v>
      </c>
      <c r="G7" s="8" t="s">
        <v>21</v>
      </c>
      <c r="H7" s="8"/>
      <c r="J7" s="1" t="s">
        <v>24</v>
      </c>
      <c r="K7" s="1" t="s">
        <v>27</v>
      </c>
      <c r="L7" s="9">
        <v>2</v>
      </c>
      <c r="M7" s="1" t="str">
        <f t="shared" si="0"/>
        <v>Dolinka United</v>
      </c>
      <c r="N7" s="10" t="str">
        <f t="shared" si="1"/>
        <v>KecsoSE</v>
      </c>
      <c r="O7" s="2">
        <v>1</v>
      </c>
      <c r="P7" s="2">
        <v>7</v>
      </c>
      <c r="S7">
        <v>5</v>
      </c>
      <c r="T7" t="s">
        <v>33</v>
      </c>
      <c r="U7">
        <v>5</v>
      </c>
      <c r="V7">
        <v>0</v>
      </c>
      <c r="W7">
        <v>0</v>
      </c>
      <c r="X7">
        <v>5</v>
      </c>
      <c r="Y7">
        <v>2</v>
      </c>
      <c r="Z7">
        <v>36</v>
      </c>
      <c r="AA7" s="11">
        <f>Y7-Z7</f>
        <v>-34</v>
      </c>
      <c r="AB7" s="11">
        <f>V7*3+W7</f>
        <v>0</v>
      </c>
    </row>
    <row r="8" spans="2:16" ht="13.5">
      <c r="B8" t="s">
        <v>5</v>
      </c>
      <c r="C8" s="8"/>
      <c r="D8" s="8">
        <v>3</v>
      </c>
      <c r="E8" s="8"/>
      <c r="F8" s="8">
        <v>5</v>
      </c>
      <c r="G8" s="8">
        <v>1</v>
      </c>
      <c r="H8" s="8" t="s">
        <v>21</v>
      </c>
      <c r="J8" s="14" t="s">
        <v>26</v>
      </c>
      <c r="K8" s="12" t="s">
        <v>23</v>
      </c>
      <c r="L8" s="14">
        <v>2</v>
      </c>
      <c r="M8" s="13" t="str">
        <f t="shared" si="0"/>
        <v>Agytröszt FC</v>
      </c>
      <c r="N8" s="12" t="str">
        <f t="shared" si="1"/>
        <v>Somogyország</v>
      </c>
      <c r="O8" s="2">
        <v>3</v>
      </c>
      <c r="P8" s="2">
        <v>1</v>
      </c>
    </row>
    <row r="9" spans="10:28" ht="13.5">
      <c r="J9" s="9" t="s">
        <v>23</v>
      </c>
      <c r="K9" s="1" t="s">
        <v>27</v>
      </c>
      <c r="L9" s="9">
        <v>3</v>
      </c>
      <c r="M9" s="1" t="str">
        <f t="shared" si="0"/>
        <v>Somogyország</v>
      </c>
      <c r="N9" s="1" t="str">
        <f t="shared" si="1"/>
        <v>KecsoSE</v>
      </c>
      <c r="O9" s="2">
        <v>1</v>
      </c>
      <c r="P9" s="2">
        <v>5</v>
      </c>
      <c r="S9">
        <v>6</v>
      </c>
      <c r="T9" t="s">
        <v>5</v>
      </c>
      <c r="U9">
        <v>5</v>
      </c>
      <c r="V9">
        <v>2</v>
      </c>
      <c r="W9">
        <v>1</v>
      </c>
      <c r="X9">
        <v>2</v>
      </c>
      <c r="Y9">
        <v>14</v>
      </c>
      <c r="Z9">
        <v>17</v>
      </c>
      <c r="AA9" s="11">
        <f>Y9-Z9</f>
        <v>-3</v>
      </c>
      <c r="AB9" s="11">
        <f>V9*3+W9</f>
        <v>7</v>
      </c>
    </row>
    <row r="10" spans="1:16" ht="13.5">
      <c r="A10" t="s">
        <v>23</v>
      </c>
      <c r="B10" t="s">
        <v>32</v>
      </c>
      <c r="C10" t="s">
        <v>39</v>
      </c>
      <c r="J10" s="9" t="s">
        <v>22</v>
      </c>
      <c r="K10" s="1" t="s">
        <v>24</v>
      </c>
      <c r="L10" s="9">
        <v>3</v>
      </c>
      <c r="M10" s="1" t="str">
        <f t="shared" si="0"/>
        <v>másik csoport</v>
      </c>
      <c r="N10" s="1" t="str">
        <f t="shared" si="1"/>
        <v>Dolinka United</v>
      </c>
      <c r="O10" s="2">
        <v>7</v>
      </c>
      <c r="P10" s="2">
        <v>1</v>
      </c>
    </row>
    <row r="11" spans="1:16" ht="13.5">
      <c r="A11" t="s">
        <v>25</v>
      </c>
      <c r="B11" t="s">
        <v>33</v>
      </c>
      <c r="C11" t="s">
        <v>40</v>
      </c>
      <c r="J11" s="12" t="s">
        <v>25</v>
      </c>
      <c r="K11" s="14" t="s">
        <v>26</v>
      </c>
      <c r="L11" s="14">
        <v>3</v>
      </c>
      <c r="M11" s="12" t="str">
        <f t="shared" si="0"/>
        <v>safranyfc</v>
      </c>
      <c r="N11" s="12" t="str">
        <f t="shared" si="1"/>
        <v>Agytröszt FC</v>
      </c>
      <c r="O11" s="2">
        <v>0</v>
      </c>
      <c r="P11" s="2">
        <v>9</v>
      </c>
    </row>
    <row r="12" spans="1:17" ht="13.5">
      <c r="A12" t="s">
        <v>26</v>
      </c>
      <c r="B12" t="s">
        <v>34</v>
      </c>
      <c r="C12" t="s">
        <v>41</v>
      </c>
      <c r="J12" s="9" t="s">
        <v>27</v>
      </c>
      <c r="K12" s="9" t="s">
        <v>25</v>
      </c>
      <c r="L12" s="9">
        <v>4</v>
      </c>
      <c r="M12" s="1" t="s">
        <v>33</v>
      </c>
      <c r="N12" s="10" t="s">
        <v>36</v>
      </c>
      <c r="O12" s="2">
        <v>1</v>
      </c>
      <c r="P12" s="2">
        <v>8</v>
      </c>
      <c r="Q12" s="15" t="s">
        <v>42</v>
      </c>
    </row>
    <row r="13" spans="1:16" ht="13.5">
      <c r="A13" t="s">
        <v>24</v>
      </c>
      <c r="B13" t="s">
        <v>35</v>
      </c>
      <c r="C13" t="s">
        <v>43</v>
      </c>
      <c r="J13" s="9" t="s">
        <v>23</v>
      </c>
      <c r="K13" s="9" t="s">
        <v>24</v>
      </c>
      <c r="L13" s="9">
        <v>4</v>
      </c>
      <c r="M13" s="10" t="str">
        <f t="shared" si="0"/>
        <v>Somogyország</v>
      </c>
      <c r="N13" s="1" t="str">
        <f t="shared" si="1"/>
        <v>Dolinka United</v>
      </c>
      <c r="O13" s="2">
        <v>4</v>
      </c>
      <c r="P13" s="2">
        <v>2</v>
      </c>
    </row>
    <row r="14" spans="1:16" ht="13.5">
      <c r="A14" t="s">
        <v>27</v>
      </c>
      <c r="B14" t="s">
        <v>36</v>
      </c>
      <c r="C14" t="s">
        <v>44</v>
      </c>
      <c r="J14" s="12" t="s">
        <v>26</v>
      </c>
      <c r="K14" s="14" t="s">
        <v>22</v>
      </c>
      <c r="L14" s="14">
        <v>4</v>
      </c>
      <c r="M14" s="12" t="str">
        <f t="shared" si="0"/>
        <v>Agytröszt FC</v>
      </c>
      <c r="N14" s="12" t="str">
        <f t="shared" si="1"/>
        <v>másik csoport</v>
      </c>
      <c r="O14" s="2">
        <v>1</v>
      </c>
      <c r="P14" s="2">
        <v>1</v>
      </c>
    </row>
    <row r="15" spans="1:16" ht="13.5">
      <c r="A15" t="s">
        <v>22</v>
      </c>
      <c r="B15" t="s">
        <v>5</v>
      </c>
      <c r="J15" s="9" t="s">
        <v>25</v>
      </c>
      <c r="K15" s="9" t="s">
        <v>23</v>
      </c>
      <c r="L15" s="9">
        <v>5</v>
      </c>
      <c r="M15" s="1" t="str">
        <f t="shared" si="0"/>
        <v>safranyfc</v>
      </c>
      <c r="N15" s="10" t="str">
        <f t="shared" si="1"/>
        <v>Somogyország</v>
      </c>
      <c r="O15" s="2">
        <v>0</v>
      </c>
      <c r="P15" s="2">
        <v>8</v>
      </c>
    </row>
    <row r="16" spans="10:17" ht="13.5">
      <c r="J16" s="1" t="s">
        <v>27</v>
      </c>
      <c r="K16" s="9" t="s">
        <v>22</v>
      </c>
      <c r="L16" s="9">
        <v>5</v>
      </c>
      <c r="M16" s="10" t="str">
        <f t="shared" si="0"/>
        <v>KecsoSE</v>
      </c>
      <c r="N16" s="1" t="str">
        <f t="shared" si="1"/>
        <v>másik csoport</v>
      </c>
      <c r="O16" s="2">
        <v>6</v>
      </c>
      <c r="P16" s="2">
        <v>0</v>
      </c>
      <c r="Q16" s="15" t="s">
        <v>42</v>
      </c>
    </row>
    <row r="17" spans="10:16" ht="13.5">
      <c r="J17" s="12" t="s">
        <v>24</v>
      </c>
      <c r="K17" s="12" t="s">
        <v>26</v>
      </c>
      <c r="L17" s="14">
        <v>5</v>
      </c>
      <c r="M17" s="12" t="str">
        <f t="shared" si="0"/>
        <v>Dolinka United</v>
      </c>
      <c r="N17" s="13" t="str">
        <f t="shared" si="1"/>
        <v>Agytröszt FC</v>
      </c>
      <c r="O17" s="2">
        <v>1</v>
      </c>
      <c r="P17" s="2">
        <v>5</v>
      </c>
    </row>
  </sheetData>
  <sheetProtection selectLockedCells="1" selectUnlockedCells="1"/>
  <mergeCells count="1">
    <mergeCell ref="O2:P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7"/>
  <sheetViews>
    <sheetView workbookViewId="0" topLeftCell="C1">
      <selection activeCell="Z7" sqref="Z7"/>
    </sheetView>
  </sheetViews>
  <sheetFormatPr defaultColWidth="9.140625" defaultRowHeight="15"/>
  <cols>
    <col min="1" max="1" width="2.28125" style="0" customWidth="1"/>
    <col min="2" max="2" width="14.28125" style="0" customWidth="1"/>
    <col min="3" max="9" width="3.28125" style="0" customWidth="1"/>
    <col min="10" max="11" width="2.28125" style="0" customWidth="1"/>
    <col min="12" max="12" width="4.7109375" style="0" customWidth="1"/>
    <col min="13" max="13" width="14.28125" style="0" customWidth="1"/>
    <col min="14" max="14" width="14.421875" style="0" customWidth="1"/>
    <col min="15" max="15" width="2.421875" style="0" customWidth="1"/>
    <col min="16" max="16" width="2.00390625" style="0" customWidth="1"/>
    <col min="17" max="17" width="11.421875" style="0" customWidth="1"/>
    <col min="18" max="18" width="4.7109375" style="0" customWidth="1"/>
    <col min="19" max="19" width="4.8515625" style="0" customWidth="1"/>
    <col min="20" max="20" width="14.28125" style="0" customWidth="1"/>
    <col min="21" max="21" width="2.7109375" style="0" customWidth="1"/>
    <col min="22" max="22" width="3.00390625" style="0" customWidth="1"/>
    <col min="23" max="23" width="2.140625" style="0" customWidth="1"/>
    <col min="24" max="24" width="2.00390625" style="0" customWidth="1"/>
    <col min="25" max="26" width="3.00390625" style="0" customWidth="1"/>
    <col min="27" max="27" width="3.7109375" style="0" customWidth="1"/>
    <col min="28" max="28" width="3.00390625" style="0" customWidth="1"/>
  </cols>
  <sheetData>
    <row r="1" spans="10:14" ht="13.5">
      <c r="J1" s="1"/>
      <c r="K1" s="1"/>
      <c r="L1" s="1"/>
      <c r="M1" s="1"/>
      <c r="N1" s="1"/>
    </row>
    <row r="2" spans="3:28" s="2" customFormat="1" ht="87">
      <c r="C2" s="3" t="s">
        <v>4</v>
      </c>
      <c r="D2" s="3" t="s">
        <v>35</v>
      </c>
      <c r="E2" s="3" t="s">
        <v>33</v>
      </c>
      <c r="F2" s="3" t="s">
        <v>0</v>
      </c>
      <c r="G2" s="3" t="s">
        <v>32</v>
      </c>
      <c r="H2" s="3" t="s">
        <v>3</v>
      </c>
      <c r="I2" s="3"/>
      <c r="J2" s="4"/>
      <c r="K2" s="5"/>
      <c r="L2" s="5" t="s">
        <v>6</v>
      </c>
      <c r="M2" s="5" t="s">
        <v>7</v>
      </c>
      <c r="N2" s="6" t="s">
        <v>8</v>
      </c>
      <c r="O2" s="7" t="s">
        <v>9</v>
      </c>
      <c r="P2" s="7"/>
      <c r="Q2" s="6" t="s">
        <v>10</v>
      </c>
      <c r="S2" s="2" t="s">
        <v>11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20</v>
      </c>
    </row>
    <row r="3" spans="2:28" ht="14.25">
      <c r="B3" t="s">
        <v>4</v>
      </c>
      <c r="C3" s="8" t="s">
        <v>21</v>
      </c>
      <c r="D3" s="8">
        <v>5</v>
      </c>
      <c r="E3" s="8"/>
      <c r="F3" s="8"/>
      <c r="G3" s="8"/>
      <c r="H3" s="8">
        <v>2</v>
      </c>
      <c r="J3" s="9" t="s">
        <v>23</v>
      </c>
      <c r="K3" s="1" t="s">
        <v>22</v>
      </c>
      <c r="L3" s="1">
        <v>1</v>
      </c>
      <c r="M3" s="17" t="str">
        <f aca="true" t="shared" si="0" ref="M3:N17">VLOOKUP(J3,$A$10:$B$15,2)</f>
        <v>Bastille LSE</v>
      </c>
      <c r="N3" s="17" t="str">
        <f t="shared" si="0"/>
        <v>Üde Színfolt SE</v>
      </c>
      <c r="O3" s="2">
        <v>1</v>
      </c>
      <c r="P3" s="2">
        <v>1</v>
      </c>
      <c r="S3">
        <v>1</v>
      </c>
      <c r="T3" t="s">
        <v>32</v>
      </c>
      <c r="U3">
        <v>1</v>
      </c>
      <c r="V3">
        <v>1</v>
      </c>
      <c r="W3">
        <v>0</v>
      </c>
      <c r="X3">
        <v>0</v>
      </c>
      <c r="Y3">
        <v>10</v>
      </c>
      <c r="Z3">
        <v>0</v>
      </c>
      <c r="AA3" s="11">
        <f aca="true" t="shared" si="1" ref="AA3:AA8">Y3-Z3</f>
        <v>10</v>
      </c>
      <c r="AB3" s="11">
        <f aca="true" t="shared" si="2" ref="AB3:AB8">V3*3+W3</f>
        <v>3</v>
      </c>
    </row>
    <row r="4" spans="2:28" ht="14.25">
      <c r="B4" t="s">
        <v>35</v>
      </c>
      <c r="C4" s="8"/>
      <c r="D4" s="8" t="s">
        <v>21</v>
      </c>
      <c r="E4" s="8">
        <v>2</v>
      </c>
      <c r="F4" s="8"/>
      <c r="G4" s="8">
        <v>4</v>
      </c>
      <c r="H4" s="8"/>
      <c r="J4" s="1" t="s">
        <v>25</v>
      </c>
      <c r="K4" s="1" t="s">
        <v>24</v>
      </c>
      <c r="L4" s="1">
        <v>1</v>
      </c>
      <c r="M4" s="17" t="str">
        <f t="shared" si="0"/>
        <v>Dolinka United</v>
      </c>
      <c r="N4" s="17" t="str">
        <f t="shared" si="0"/>
        <v>Somogy fiai</v>
      </c>
      <c r="O4" s="2">
        <v>4</v>
      </c>
      <c r="P4" s="2">
        <v>6</v>
      </c>
      <c r="S4">
        <v>2</v>
      </c>
      <c r="T4" t="s">
        <v>0</v>
      </c>
      <c r="U4">
        <v>1</v>
      </c>
      <c r="V4">
        <v>1</v>
      </c>
      <c r="W4">
        <v>0</v>
      </c>
      <c r="X4">
        <v>0</v>
      </c>
      <c r="Y4">
        <v>6</v>
      </c>
      <c r="Z4">
        <v>4</v>
      </c>
      <c r="AA4" s="11">
        <f t="shared" si="1"/>
        <v>2</v>
      </c>
      <c r="AB4" s="11">
        <f t="shared" si="2"/>
        <v>3</v>
      </c>
    </row>
    <row r="5" spans="2:28" ht="14.25">
      <c r="B5" t="s">
        <v>33</v>
      </c>
      <c r="C5" s="8">
        <v>1</v>
      </c>
      <c r="D5" s="8"/>
      <c r="E5" s="8" t="s">
        <v>21</v>
      </c>
      <c r="F5" s="8"/>
      <c r="G5" s="8">
        <v>5</v>
      </c>
      <c r="H5" s="8">
        <v>4</v>
      </c>
      <c r="J5" s="12" t="s">
        <v>27</v>
      </c>
      <c r="K5" s="12" t="s">
        <v>26</v>
      </c>
      <c r="L5" s="12">
        <v>1</v>
      </c>
      <c r="M5" s="12" t="str">
        <f t="shared" si="0"/>
        <v>Somogyország</v>
      </c>
      <c r="N5" s="12" t="str">
        <f t="shared" si="0"/>
        <v>safranyfc</v>
      </c>
      <c r="O5" s="2">
        <v>10</v>
      </c>
      <c r="P5" s="2">
        <v>0</v>
      </c>
      <c r="S5">
        <v>3</v>
      </c>
      <c r="T5" t="s">
        <v>4</v>
      </c>
      <c r="U5">
        <v>1</v>
      </c>
      <c r="V5">
        <v>0</v>
      </c>
      <c r="W5">
        <v>1</v>
      </c>
      <c r="X5">
        <v>0</v>
      </c>
      <c r="Y5">
        <v>1</v>
      </c>
      <c r="Z5">
        <v>1</v>
      </c>
      <c r="AA5" s="11">
        <f t="shared" si="1"/>
        <v>0</v>
      </c>
      <c r="AB5" s="11">
        <f t="shared" si="2"/>
        <v>1</v>
      </c>
    </row>
    <row r="6" spans="2:28" ht="13.5">
      <c r="B6" t="s">
        <v>0</v>
      </c>
      <c r="C6" s="8">
        <v>4</v>
      </c>
      <c r="D6" s="8">
        <v>1</v>
      </c>
      <c r="E6" s="8">
        <v>3</v>
      </c>
      <c r="F6" s="8" t="s">
        <v>21</v>
      </c>
      <c r="G6" s="8"/>
      <c r="H6" s="8"/>
      <c r="J6" s="9" t="s">
        <v>22</v>
      </c>
      <c r="K6" s="1" t="s">
        <v>25</v>
      </c>
      <c r="L6" s="9">
        <v>2</v>
      </c>
      <c r="M6" s="17" t="str">
        <f t="shared" si="0"/>
        <v>Üde Színfolt SE</v>
      </c>
      <c r="N6" s="17" t="str">
        <f t="shared" si="0"/>
        <v>Dolinka United</v>
      </c>
      <c r="O6" s="2"/>
      <c r="P6" s="2"/>
      <c r="S6">
        <v>4</v>
      </c>
      <c r="T6" t="s">
        <v>3</v>
      </c>
      <c r="U6">
        <v>1</v>
      </c>
      <c r="V6">
        <v>0</v>
      </c>
      <c r="W6">
        <v>1</v>
      </c>
      <c r="X6">
        <v>0</v>
      </c>
      <c r="Y6">
        <v>1</v>
      </c>
      <c r="Z6">
        <v>1</v>
      </c>
      <c r="AA6" s="11">
        <f t="shared" si="1"/>
        <v>0</v>
      </c>
      <c r="AB6" s="11">
        <f t="shared" si="2"/>
        <v>1</v>
      </c>
    </row>
    <row r="7" spans="2:28" ht="14.25">
      <c r="B7" t="s">
        <v>32</v>
      </c>
      <c r="C7" s="8">
        <v>3</v>
      </c>
      <c r="D7" s="8"/>
      <c r="E7" s="8"/>
      <c r="F7" s="8">
        <v>2</v>
      </c>
      <c r="G7" s="8" t="s">
        <v>21</v>
      </c>
      <c r="H7" s="8"/>
      <c r="J7" s="1" t="s">
        <v>24</v>
      </c>
      <c r="K7" s="1" t="s">
        <v>27</v>
      </c>
      <c r="L7" s="9">
        <v>2</v>
      </c>
      <c r="M7" s="17" t="str">
        <f t="shared" si="0"/>
        <v>Somogy fiai</v>
      </c>
      <c r="N7" s="17" t="str">
        <f t="shared" si="0"/>
        <v>Somogyország</v>
      </c>
      <c r="O7" s="2"/>
      <c r="P7" s="2"/>
      <c r="S7">
        <v>5</v>
      </c>
      <c r="T7" t="s">
        <v>35</v>
      </c>
      <c r="U7">
        <v>1</v>
      </c>
      <c r="V7">
        <v>0</v>
      </c>
      <c r="W7">
        <v>0</v>
      </c>
      <c r="X7">
        <v>1</v>
      </c>
      <c r="Y7">
        <v>4</v>
      </c>
      <c r="Z7">
        <v>6</v>
      </c>
      <c r="AA7" s="11">
        <f t="shared" si="1"/>
        <v>-2</v>
      </c>
      <c r="AB7" s="11">
        <f t="shared" si="2"/>
        <v>0</v>
      </c>
    </row>
    <row r="8" spans="2:28" ht="14.25">
      <c r="B8" t="s">
        <v>3</v>
      </c>
      <c r="C8" s="8"/>
      <c r="D8" s="8">
        <v>3</v>
      </c>
      <c r="E8" s="8"/>
      <c r="F8" s="8">
        <v>5</v>
      </c>
      <c r="G8" s="8">
        <v>1</v>
      </c>
      <c r="H8" s="8" t="s">
        <v>21</v>
      </c>
      <c r="J8" s="14" t="s">
        <v>26</v>
      </c>
      <c r="K8" s="12" t="s">
        <v>23</v>
      </c>
      <c r="L8" s="14">
        <v>2</v>
      </c>
      <c r="M8" s="12" t="str">
        <f t="shared" si="0"/>
        <v>safranyfc</v>
      </c>
      <c r="N8" s="12" t="str">
        <f t="shared" si="0"/>
        <v>Bastille LSE</v>
      </c>
      <c r="O8" s="2"/>
      <c r="P8" s="2"/>
      <c r="S8">
        <v>6</v>
      </c>
      <c r="T8" t="s">
        <v>33</v>
      </c>
      <c r="U8">
        <v>1</v>
      </c>
      <c r="V8">
        <v>0</v>
      </c>
      <c r="W8">
        <v>0</v>
      </c>
      <c r="X8">
        <v>1</v>
      </c>
      <c r="Y8">
        <v>0</v>
      </c>
      <c r="Z8">
        <v>10</v>
      </c>
      <c r="AA8" s="11">
        <f t="shared" si="1"/>
        <v>-10</v>
      </c>
      <c r="AB8" s="11">
        <f t="shared" si="2"/>
        <v>0</v>
      </c>
    </row>
    <row r="9" spans="10:16" ht="13.5">
      <c r="J9" s="9" t="s">
        <v>23</v>
      </c>
      <c r="K9" s="1" t="s">
        <v>27</v>
      </c>
      <c r="L9" s="9">
        <v>3</v>
      </c>
      <c r="M9" s="17" t="str">
        <f t="shared" si="0"/>
        <v>Bastille LSE</v>
      </c>
      <c r="N9" s="17" t="str">
        <f t="shared" si="0"/>
        <v>Somogyország</v>
      </c>
      <c r="O9" s="2"/>
      <c r="P9" s="2"/>
    </row>
    <row r="10" spans="1:16" ht="13.5">
      <c r="A10" t="s">
        <v>23</v>
      </c>
      <c r="B10" t="s">
        <v>4</v>
      </c>
      <c r="J10" s="9" t="s">
        <v>22</v>
      </c>
      <c r="K10" s="1" t="s">
        <v>24</v>
      </c>
      <c r="L10" s="9">
        <v>3</v>
      </c>
      <c r="M10" s="17" t="str">
        <f t="shared" si="0"/>
        <v>Üde Színfolt SE</v>
      </c>
      <c r="N10" s="17" t="str">
        <f t="shared" si="0"/>
        <v>Somogy fiai</v>
      </c>
      <c r="O10" s="2"/>
      <c r="P10" s="2"/>
    </row>
    <row r="11" spans="1:16" ht="13.5">
      <c r="A11" t="s">
        <v>25</v>
      </c>
      <c r="B11" t="s">
        <v>35</v>
      </c>
      <c r="J11" s="12" t="s">
        <v>25</v>
      </c>
      <c r="K11" s="14" t="s">
        <v>26</v>
      </c>
      <c r="L11" s="14">
        <v>3</v>
      </c>
      <c r="M11" s="12" t="str">
        <f t="shared" si="0"/>
        <v>Dolinka United</v>
      </c>
      <c r="N11" s="12" t="str">
        <f t="shared" si="0"/>
        <v>safranyfc</v>
      </c>
      <c r="O11" s="2"/>
      <c r="P11" s="2"/>
    </row>
    <row r="12" spans="1:16" ht="13.5">
      <c r="A12" t="s">
        <v>26</v>
      </c>
      <c r="B12" t="s">
        <v>33</v>
      </c>
      <c r="J12" s="9" t="s">
        <v>27</v>
      </c>
      <c r="K12" s="9" t="s">
        <v>25</v>
      </c>
      <c r="L12" s="9">
        <v>4</v>
      </c>
      <c r="M12" s="17" t="str">
        <f t="shared" si="0"/>
        <v>Somogyország</v>
      </c>
      <c r="N12" s="17" t="str">
        <f t="shared" si="0"/>
        <v>Dolinka United</v>
      </c>
      <c r="O12" s="2"/>
      <c r="P12" s="2"/>
    </row>
    <row r="13" spans="1:16" ht="13.5">
      <c r="A13" t="s">
        <v>24</v>
      </c>
      <c r="B13" t="s">
        <v>0</v>
      </c>
      <c r="J13" s="9" t="s">
        <v>23</v>
      </c>
      <c r="K13" s="9" t="s">
        <v>24</v>
      </c>
      <c r="L13" s="9">
        <v>4</v>
      </c>
      <c r="M13" s="17" t="str">
        <f t="shared" si="0"/>
        <v>Bastille LSE</v>
      </c>
      <c r="N13" s="17" t="str">
        <f t="shared" si="0"/>
        <v>Somogy fiai</v>
      </c>
      <c r="O13" s="2"/>
      <c r="P13" s="2"/>
    </row>
    <row r="14" spans="1:16" ht="13.5">
      <c r="A14" t="s">
        <v>27</v>
      </c>
      <c r="B14" t="s">
        <v>32</v>
      </c>
      <c r="J14" s="12" t="s">
        <v>26</v>
      </c>
      <c r="K14" s="14" t="s">
        <v>22</v>
      </c>
      <c r="L14" s="14">
        <v>4</v>
      </c>
      <c r="M14" s="12" t="str">
        <f t="shared" si="0"/>
        <v>safranyfc</v>
      </c>
      <c r="N14" s="12" t="str">
        <f t="shared" si="0"/>
        <v>Üde Színfolt SE</v>
      </c>
      <c r="O14" s="2"/>
      <c r="P14" s="2"/>
    </row>
    <row r="15" spans="1:16" ht="13.5">
      <c r="A15" t="s">
        <v>22</v>
      </c>
      <c r="B15" t="s">
        <v>3</v>
      </c>
      <c r="J15" s="9" t="s">
        <v>25</v>
      </c>
      <c r="K15" s="9" t="s">
        <v>23</v>
      </c>
      <c r="L15" s="9">
        <v>5</v>
      </c>
      <c r="M15" s="17" t="str">
        <f t="shared" si="0"/>
        <v>Dolinka United</v>
      </c>
      <c r="N15" s="17" t="str">
        <f t="shared" si="0"/>
        <v>Bastille LSE</v>
      </c>
      <c r="O15" s="2"/>
      <c r="P15" s="2"/>
    </row>
    <row r="16" spans="10:16" ht="13.5">
      <c r="J16" s="1" t="s">
        <v>27</v>
      </c>
      <c r="K16" s="9" t="s">
        <v>22</v>
      </c>
      <c r="L16" s="9">
        <v>5</v>
      </c>
      <c r="M16" s="17" t="str">
        <f t="shared" si="0"/>
        <v>Somogyország</v>
      </c>
      <c r="N16" s="17" t="str">
        <f t="shared" si="0"/>
        <v>Üde Színfolt SE</v>
      </c>
      <c r="O16" s="2"/>
      <c r="P16" s="2"/>
    </row>
    <row r="17" spans="10:16" ht="13.5">
      <c r="J17" s="12" t="s">
        <v>24</v>
      </c>
      <c r="K17" s="12" t="s">
        <v>26</v>
      </c>
      <c r="L17" s="14">
        <v>5</v>
      </c>
      <c r="M17" s="12" t="str">
        <f t="shared" si="0"/>
        <v>Somogy fiai</v>
      </c>
      <c r="N17" s="12" t="str">
        <f t="shared" si="0"/>
        <v>safranyfc</v>
      </c>
      <c r="O17" s="2"/>
      <c r="P17" s="2"/>
    </row>
  </sheetData>
  <sheetProtection selectLockedCells="1" selectUnlockedCells="1"/>
  <mergeCells count="1">
    <mergeCell ref="O2:P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8"/>
  <sheetViews>
    <sheetView workbookViewId="0" topLeftCell="C1">
      <selection activeCell="X4" sqref="X4"/>
    </sheetView>
  </sheetViews>
  <sheetFormatPr defaultColWidth="9.140625" defaultRowHeight="15"/>
  <cols>
    <col min="1" max="1" width="2.28125" style="0" customWidth="1"/>
    <col min="2" max="2" width="14.28125" style="0" customWidth="1"/>
    <col min="3" max="6" width="3.140625" style="0" customWidth="1"/>
    <col min="7" max="7" width="4.00390625" style="0" customWidth="1"/>
    <col min="8" max="9" width="2.28125" style="0" customWidth="1"/>
    <col min="10" max="10" width="4.7109375" style="0" customWidth="1"/>
    <col min="11" max="12" width="13.57421875" style="0" customWidth="1"/>
    <col min="13" max="14" width="2.00390625" style="0" customWidth="1"/>
    <col min="15" max="15" width="11.421875" style="0" customWidth="1"/>
    <col min="16" max="16" width="2.8515625" style="0" customWidth="1"/>
    <col min="17" max="17" width="4.57421875" style="0" customWidth="1"/>
    <col min="18" max="18" width="14.28125" style="0" customWidth="1"/>
    <col min="19" max="19" width="2.7109375" style="0" customWidth="1"/>
    <col min="20" max="20" width="3.00390625" style="0" customWidth="1"/>
    <col min="21" max="21" width="2.140625" style="0" customWidth="1"/>
    <col min="22" max="22" width="2.00390625" style="0" customWidth="1"/>
    <col min="23" max="24" width="3.00390625" style="0" customWidth="1"/>
    <col min="25" max="25" width="3.7109375" style="0" customWidth="1"/>
    <col min="26" max="26" width="3.00390625" style="0" customWidth="1"/>
  </cols>
  <sheetData>
    <row r="2" spans="3:26" s="2" customFormat="1" ht="81">
      <c r="C2" s="3" t="s">
        <v>34</v>
      </c>
      <c r="D2" s="3" t="s">
        <v>1</v>
      </c>
      <c r="E2" s="3" t="s">
        <v>2</v>
      </c>
      <c r="F2" s="3" t="s">
        <v>36</v>
      </c>
      <c r="H2" s="4"/>
      <c r="I2" s="5"/>
      <c r="J2" s="5" t="s">
        <v>6</v>
      </c>
      <c r="K2" s="5" t="s">
        <v>7</v>
      </c>
      <c r="L2" s="6" t="s">
        <v>8</v>
      </c>
      <c r="M2" s="7" t="s">
        <v>9</v>
      </c>
      <c r="N2" s="7"/>
      <c r="O2" s="6" t="s">
        <v>10</v>
      </c>
      <c r="Q2" s="2" t="s">
        <v>11</v>
      </c>
      <c r="R2" s="2" t="s">
        <v>12</v>
      </c>
      <c r="S2" s="2" t="s">
        <v>13</v>
      </c>
      <c r="T2" s="2" t="s">
        <v>14</v>
      </c>
      <c r="U2" s="2" t="s">
        <v>15</v>
      </c>
      <c r="V2" s="2" t="s">
        <v>16</v>
      </c>
      <c r="W2" s="2" t="s">
        <v>17</v>
      </c>
      <c r="X2" s="2" t="s">
        <v>18</v>
      </c>
      <c r="Y2" s="2" t="s">
        <v>19</v>
      </c>
      <c r="Z2" s="2" t="s">
        <v>20</v>
      </c>
    </row>
    <row r="3" spans="2:26" ht="13.5">
      <c r="B3" t="s">
        <v>34</v>
      </c>
      <c r="C3" s="8" t="s">
        <v>21</v>
      </c>
      <c r="D3" s="8">
        <v>5</v>
      </c>
      <c r="E3" s="8"/>
      <c r="F3" s="8"/>
      <c r="H3" s="9" t="s">
        <v>23</v>
      </c>
      <c r="I3" s="1" t="s">
        <v>25</v>
      </c>
      <c r="J3" s="1">
        <v>1</v>
      </c>
      <c r="K3" s="17" t="str">
        <f aca="true" t="shared" si="0" ref="K3:L8">VLOOKUP(H3,$A$8:$B$11,2)</f>
        <v>Agytröszt FC</v>
      </c>
      <c r="L3" s="17" t="str">
        <f t="shared" si="0"/>
        <v>cikoria</v>
      </c>
      <c r="M3" s="2">
        <v>5</v>
      </c>
      <c r="N3" s="2">
        <v>4</v>
      </c>
      <c r="Q3">
        <v>1</v>
      </c>
      <c r="R3" t="s">
        <v>34</v>
      </c>
      <c r="S3">
        <v>1</v>
      </c>
      <c r="T3">
        <v>1</v>
      </c>
      <c r="U3">
        <v>0</v>
      </c>
      <c r="V3">
        <v>0</v>
      </c>
      <c r="W3">
        <v>5</v>
      </c>
      <c r="X3">
        <v>4</v>
      </c>
      <c r="Y3" s="11">
        <f>W3-X3</f>
        <v>1</v>
      </c>
      <c r="Z3" s="11">
        <f>T3*3+U3</f>
        <v>3</v>
      </c>
    </row>
    <row r="4" spans="2:26" ht="14.25">
      <c r="B4" t="s">
        <v>1</v>
      </c>
      <c r="C4" s="8"/>
      <c r="D4" s="8" t="s">
        <v>21</v>
      </c>
      <c r="E4" s="8">
        <v>2</v>
      </c>
      <c r="F4" s="8"/>
      <c r="H4" s="12" t="s">
        <v>26</v>
      </c>
      <c r="I4" s="12" t="s">
        <v>24</v>
      </c>
      <c r="J4" s="12">
        <v>1</v>
      </c>
      <c r="K4" s="12" t="str">
        <f t="shared" si="0"/>
        <v>Gruppo Hordó</v>
      </c>
      <c r="L4" s="12" t="str">
        <f t="shared" si="0"/>
        <v>KecsoSE</v>
      </c>
      <c r="M4" s="2">
        <v>2</v>
      </c>
      <c r="N4" s="2">
        <v>2</v>
      </c>
      <c r="Q4">
        <v>2</v>
      </c>
      <c r="R4" t="s">
        <v>2</v>
      </c>
      <c r="S4">
        <v>1</v>
      </c>
      <c r="T4">
        <v>0</v>
      </c>
      <c r="U4">
        <v>1</v>
      </c>
      <c r="V4">
        <v>0</v>
      </c>
      <c r="W4">
        <v>2</v>
      </c>
      <c r="X4">
        <v>2</v>
      </c>
      <c r="Y4" s="11">
        <f>W4-X4</f>
        <v>0</v>
      </c>
      <c r="Z4" s="11">
        <f>T4*3+U4</f>
        <v>1</v>
      </c>
    </row>
    <row r="5" spans="2:26" ht="14.25">
      <c r="B5" t="s">
        <v>2</v>
      </c>
      <c r="C5" s="8">
        <v>1</v>
      </c>
      <c r="D5" s="8"/>
      <c r="E5" s="8" t="s">
        <v>21</v>
      </c>
      <c r="F5" s="8"/>
      <c r="H5" s="9" t="s">
        <v>25</v>
      </c>
      <c r="I5" s="1" t="s">
        <v>26</v>
      </c>
      <c r="J5" s="9">
        <v>2</v>
      </c>
      <c r="K5" s="17" t="str">
        <f t="shared" si="0"/>
        <v>cikoria</v>
      </c>
      <c r="L5" s="17" t="str">
        <f t="shared" si="0"/>
        <v>Gruppo Hordó</v>
      </c>
      <c r="M5" s="2"/>
      <c r="N5" s="2"/>
      <c r="Q5">
        <v>3</v>
      </c>
      <c r="R5" t="s">
        <v>36</v>
      </c>
      <c r="S5">
        <v>1</v>
      </c>
      <c r="T5">
        <v>0</v>
      </c>
      <c r="U5">
        <v>1</v>
      </c>
      <c r="V5">
        <v>0</v>
      </c>
      <c r="W5">
        <v>2</v>
      </c>
      <c r="X5">
        <v>2</v>
      </c>
      <c r="Y5" s="11">
        <f>W5-X5</f>
        <v>0</v>
      </c>
      <c r="Z5" s="11">
        <f>T5*3+U5</f>
        <v>1</v>
      </c>
    </row>
    <row r="6" spans="2:26" ht="14.25">
      <c r="B6" t="s">
        <v>36</v>
      </c>
      <c r="C6" s="8">
        <v>4</v>
      </c>
      <c r="D6" s="8">
        <v>1</v>
      </c>
      <c r="E6" s="8">
        <v>3</v>
      </c>
      <c r="F6" s="8" t="s">
        <v>21</v>
      </c>
      <c r="H6" s="14" t="s">
        <v>24</v>
      </c>
      <c r="I6" s="12" t="s">
        <v>23</v>
      </c>
      <c r="J6" s="14">
        <v>2</v>
      </c>
      <c r="K6" s="12" t="str">
        <f t="shared" si="0"/>
        <v>KecsoSE</v>
      </c>
      <c r="L6" s="12" t="str">
        <f t="shared" si="0"/>
        <v>Agytröszt FC</v>
      </c>
      <c r="M6" s="2"/>
      <c r="N6" s="2"/>
      <c r="Q6">
        <v>4</v>
      </c>
      <c r="R6" t="s">
        <v>1</v>
      </c>
      <c r="S6">
        <v>1</v>
      </c>
      <c r="T6">
        <v>0</v>
      </c>
      <c r="U6">
        <v>0</v>
      </c>
      <c r="V6">
        <v>1</v>
      </c>
      <c r="W6">
        <v>4</v>
      </c>
      <c r="X6">
        <v>5</v>
      </c>
      <c r="Y6" s="11">
        <f>W6-X6</f>
        <v>-1</v>
      </c>
      <c r="Z6" s="11">
        <f>T6*3+U6</f>
        <v>0</v>
      </c>
    </row>
    <row r="7" spans="8:14" ht="13.5">
      <c r="H7" s="9" t="s">
        <v>23</v>
      </c>
      <c r="I7" s="1" t="s">
        <v>26</v>
      </c>
      <c r="J7" s="9">
        <v>3</v>
      </c>
      <c r="K7" s="17" t="str">
        <f t="shared" si="0"/>
        <v>Agytröszt FC</v>
      </c>
      <c r="L7" s="17" t="str">
        <f t="shared" si="0"/>
        <v>Gruppo Hordó</v>
      </c>
      <c r="M7" s="2"/>
      <c r="N7" s="2"/>
    </row>
    <row r="8" spans="1:14" ht="13.5">
      <c r="A8" t="s">
        <v>23</v>
      </c>
      <c r="B8" t="s">
        <v>34</v>
      </c>
      <c r="H8" s="12" t="s">
        <v>25</v>
      </c>
      <c r="I8" s="14" t="s">
        <v>24</v>
      </c>
      <c r="J8" s="14">
        <v>3</v>
      </c>
      <c r="K8" s="12" t="str">
        <f t="shared" si="0"/>
        <v>cikoria</v>
      </c>
      <c r="L8" s="12" t="str">
        <f t="shared" si="0"/>
        <v>KecsoSE</v>
      </c>
      <c r="M8" s="2"/>
      <c r="N8" s="2"/>
    </row>
    <row r="9" spans="1:14" ht="13.5">
      <c r="A9" t="s">
        <v>25</v>
      </c>
      <c r="B9" t="s">
        <v>1</v>
      </c>
      <c r="M9" s="2"/>
      <c r="N9" s="2"/>
    </row>
    <row r="10" spans="1:14" ht="13.5">
      <c r="A10" t="s">
        <v>26</v>
      </c>
      <c r="B10" t="s">
        <v>2</v>
      </c>
      <c r="M10" s="2"/>
      <c r="N10" s="2"/>
    </row>
    <row r="11" spans="1:14" ht="13.5">
      <c r="A11" t="s">
        <v>24</v>
      </c>
      <c r="B11" t="s">
        <v>36</v>
      </c>
      <c r="M11" s="2"/>
      <c r="N11" s="2"/>
    </row>
    <row r="12" spans="13:18" ht="13.5">
      <c r="M12" s="2"/>
      <c r="N12" s="2"/>
      <c r="O12" t="s">
        <v>45</v>
      </c>
      <c r="R12" t="s">
        <v>46</v>
      </c>
    </row>
    <row r="13" spans="13:15" ht="13.5">
      <c r="M13" s="2"/>
      <c r="N13" s="2"/>
      <c r="O13" t="str">
        <f>R3</f>
        <v>Agytröszt FC</v>
      </c>
    </row>
    <row r="14" spans="13:15" ht="13.5">
      <c r="M14" s="2"/>
      <c r="N14" s="2"/>
      <c r="O14" t="str">
        <f>R6</f>
        <v>cikoria</v>
      </c>
    </row>
    <row r="15" spans="13:14" ht="13.5">
      <c r="M15" s="2"/>
      <c r="N15" s="2"/>
    </row>
    <row r="16" spans="13:18" ht="13.5">
      <c r="M16" s="2"/>
      <c r="N16" s="2"/>
      <c r="R16" t="s">
        <v>47</v>
      </c>
    </row>
    <row r="17" spans="13:15" ht="13.5">
      <c r="M17" s="2"/>
      <c r="N17" s="2"/>
      <c r="O17" t="str">
        <f>R4</f>
        <v>Gruppo Hordó</v>
      </c>
    </row>
    <row r="18" ht="13.5">
      <c r="O18" t="str">
        <f>R5</f>
        <v>KecsoSE</v>
      </c>
    </row>
  </sheetData>
  <sheetProtection selectLockedCells="1" selectUnlockedCells="1"/>
  <mergeCells count="1">
    <mergeCell ref="M2:N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D15"/>
  <sheetViews>
    <sheetView tabSelected="1" workbookViewId="0" topLeftCell="A1">
      <selection activeCell="U12" sqref="U12"/>
    </sheetView>
  </sheetViews>
  <sheetFormatPr defaultColWidth="9.140625" defaultRowHeight="15"/>
  <cols>
    <col min="1" max="1" width="4.140625" style="0" customWidth="1"/>
    <col min="2" max="2" width="14.28125" style="0" customWidth="1"/>
    <col min="3" max="3" width="7.00390625" style="0" customWidth="1"/>
    <col min="4" max="4" width="7.00390625" style="2" customWidth="1"/>
    <col min="7" max="7" width="2.7109375" style="0" customWidth="1"/>
    <col min="8" max="8" width="3.140625" style="0" customWidth="1"/>
    <col min="9" max="10" width="2.28125" style="0" customWidth="1"/>
    <col min="11" max="11" width="2.8515625" style="0" customWidth="1"/>
    <col min="12" max="12" width="3.140625" style="0" customWidth="1"/>
    <col min="13" max="13" width="3.7109375" style="0" customWidth="1"/>
    <col min="14" max="14" width="2.8515625" style="0" customWidth="1"/>
    <col min="15" max="15" width="2.7109375" style="0" customWidth="1"/>
    <col min="16" max="16" width="3.140625" style="0" customWidth="1"/>
    <col min="17" max="18" width="2.28125" style="0" customWidth="1"/>
    <col min="19" max="19" width="2.8515625" style="0" customWidth="1"/>
    <col min="20" max="21" width="3.140625" style="0" customWidth="1"/>
    <col min="22" max="22" width="2.8515625" style="0" customWidth="1"/>
    <col min="23" max="23" width="2.7109375" style="0" customWidth="1"/>
    <col min="24" max="24" width="3.140625" style="0" customWidth="1"/>
    <col min="25" max="26" width="2.28125" style="0" customWidth="1"/>
    <col min="27" max="27" width="2.8515625" style="0" customWidth="1"/>
    <col min="28" max="28" width="3.140625" style="0" customWidth="1"/>
    <col min="29" max="29" width="3.7109375" style="0" customWidth="1"/>
    <col min="30" max="30" width="2.8515625" style="0" customWidth="1"/>
  </cols>
  <sheetData>
    <row r="1" spans="7:30" ht="13.5">
      <c r="G1" s="18" t="s">
        <v>48</v>
      </c>
      <c r="H1" s="18"/>
      <c r="I1" s="18"/>
      <c r="J1" s="18"/>
      <c r="K1" s="18"/>
      <c r="L1" s="18"/>
      <c r="M1" s="18"/>
      <c r="N1" s="18"/>
      <c r="O1" s="18" t="s">
        <v>49</v>
      </c>
      <c r="P1" s="18"/>
      <c r="Q1" s="18"/>
      <c r="R1" s="18"/>
      <c r="S1" s="18"/>
      <c r="T1" s="18"/>
      <c r="U1" s="18"/>
      <c r="V1" s="18"/>
      <c r="W1" s="18" t="s">
        <v>50</v>
      </c>
      <c r="X1" s="18"/>
      <c r="Y1" s="18"/>
      <c r="Z1" s="18"/>
      <c r="AA1" s="18"/>
      <c r="AB1" s="18"/>
      <c r="AC1" s="18"/>
      <c r="AD1" s="18"/>
    </row>
    <row r="2" spans="3:30" s="2" customFormat="1" ht="13.5">
      <c r="C2" s="2" t="s">
        <v>51</v>
      </c>
      <c r="D2" s="2" t="s">
        <v>52</v>
      </c>
      <c r="E2" s="2" t="s">
        <v>53</v>
      </c>
      <c r="F2" s="2" t="s">
        <v>54</v>
      </c>
      <c r="G2" s="2" t="s">
        <v>13</v>
      </c>
      <c r="H2" s="2" t="s">
        <v>14</v>
      </c>
      <c r="I2" s="2" t="s">
        <v>15</v>
      </c>
      <c r="J2" s="2" t="s">
        <v>55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13</v>
      </c>
      <c r="P2" s="2" t="s">
        <v>14</v>
      </c>
      <c r="Q2" s="2" t="s">
        <v>15</v>
      </c>
      <c r="R2" s="2" t="s">
        <v>55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13</v>
      </c>
      <c r="X2" s="2" t="s">
        <v>14</v>
      </c>
      <c r="Y2" s="2" t="s">
        <v>15</v>
      </c>
      <c r="Z2" s="2" t="s">
        <v>55</v>
      </c>
      <c r="AA2" s="2" t="s">
        <v>17</v>
      </c>
      <c r="AB2" s="2" t="s">
        <v>18</v>
      </c>
      <c r="AC2" s="2" t="s">
        <v>19</v>
      </c>
      <c r="AD2" s="2" t="s">
        <v>20</v>
      </c>
    </row>
    <row r="3" spans="2:30" ht="13.5">
      <c r="B3" t="s">
        <v>34</v>
      </c>
      <c r="C3" s="2" t="s">
        <v>56</v>
      </c>
      <c r="D3" s="2" t="s">
        <v>57</v>
      </c>
      <c r="E3">
        <v>583453</v>
      </c>
      <c r="F3" s="19" t="s">
        <v>58</v>
      </c>
      <c r="G3">
        <v>5</v>
      </c>
      <c r="H3">
        <v>4</v>
      </c>
      <c r="I3">
        <v>1</v>
      </c>
      <c r="J3">
        <v>0</v>
      </c>
      <c r="K3">
        <v>23</v>
      </c>
      <c r="L3">
        <v>3</v>
      </c>
      <c r="M3" s="11">
        <f>K3-L3</f>
        <v>20</v>
      </c>
      <c r="N3" s="11">
        <f>H3*3+I3</f>
        <v>13</v>
      </c>
      <c r="O3">
        <v>1</v>
      </c>
      <c r="P3">
        <v>1</v>
      </c>
      <c r="Q3">
        <v>0</v>
      </c>
      <c r="R3">
        <v>0</v>
      </c>
      <c r="S3">
        <v>5</v>
      </c>
      <c r="T3">
        <v>4</v>
      </c>
      <c r="U3" s="11">
        <f>S3-T3</f>
        <v>1</v>
      </c>
      <c r="V3" s="11">
        <f>P3*3+Q3</f>
        <v>3</v>
      </c>
      <c r="W3" s="11">
        <f>G3+O3</f>
        <v>6</v>
      </c>
      <c r="X3" s="11">
        <f>H3+P3</f>
        <v>5</v>
      </c>
      <c r="Y3" s="11">
        <f>I3+Q3</f>
        <v>1</v>
      </c>
      <c r="Z3" s="11">
        <f>J3+R3</f>
        <v>0</v>
      </c>
      <c r="AA3" s="11">
        <f>K3+S3</f>
        <v>28</v>
      </c>
      <c r="AB3" s="11">
        <f>L3+T3</f>
        <v>7</v>
      </c>
      <c r="AC3" s="11">
        <f>M3+U3</f>
        <v>21</v>
      </c>
      <c r="AD3" s="11">
        <f>N3+V3</f>
        <v>16</v>
      </c>
    </row>
    <row r="4" spans="2:30" ht="14.25">
      <c r="B4" t="s">
        <v>59</v>
      </c>
      <c r="C4" s="2" t="s">
        <v>56</v>
      </c>
      <c r="D4" s="2" t="s">
        <v>57</v>
      </c>
      <c r="E4">
        <v>578935</v>
      </c>
      <c r="F4" s="19" t="s">
        <v>60</v>
      </c>
      <c r="G4">
        <v>5</v>
      </c>
      <c r="H4">
        <v>4</v>
      </c>
      <c r="I4">
        <v>0</v>
      </c>
      <c r="J4">
        <v>1</v>
      </c>
      <c r="K4">
        <v>26</v>
      </c>
      <c r="L4">
        <v>8</v>
      </c>
      <c r="M4" s="11">
        <f>K4-L4</f>
        <v>18</v>
      </c>
      <c r="N4" s="11">
        <f>H4*3+I4</f>
        <v>12</v>
      </c>
      <c r="O4">
        <v>1</v>
      </c>
      <c r="P4">
        <v>0</v>
      </c>
      <c r="Q4">
        <v>1</v>
      </c>
      <c r="R4">
        <v>0</v>
      </c>
      <c r="S4">
        <v>2</v>
      </c>
      <c r="T4">
        <v>2</v>
      </c>
      <c r="U4" s="11">
        <f>S4-T4</f>
        <v>0</v>
      </c>
      <c r="V4" s="11">
        <f>P4*3+Q4</f>
        <v>1</v>
      </c>
      <c r="W4" s="11">
        <f>G4+O4</f>
        <v>6</v>
      </c>
      <c r="X4" s="11">
        <f>H4+P4</f>
        <v>4</v>
      </c>
      <c r="Y4" s="11">
        <f>I4+Q4</f>
        <v>1</v>
      </c>
      <c r="Z4" s="11">
        <f>J4+R4</f>
        <v>1</v>
      </c>
      <c r="AA4" s="11">
        <f>K4+S4</f>
        <v>28</v>
      </c>
      <c r="AB4" s="11">
        <f>L4+T4</f>
        <v>10</v>
      </c>
      <c r="AC4" s="11">
        <f>M4+U4</f>
        <v>18</v>
      </c>
      <c r="AD4" s="11">
        <f>N4+V4</f>
        <v>13</v>
      </c>
    </row>
    <row r="5" spans="2:30" ht="14.25">
      <c r="B5" t="s">
        <v>2</v>
      </c>
      <c r="C5" s="2" t="s">
        <v>61</v>
      </c>
      <c r="D5" s="2" t="s">
        <v>57</v>
      </c>
      <c r="E5">
        <v>581877</v>
      </c>
      <c r="F5" s="19" t="s">
        <v>62</v>
      </c>
      <c r="G5">
        <v>5</v>
      </c>
      <c r="H5">
        <v>3</v>
      </c>
      <c r="I5">
        <v>2</v>
      </c>
      <c r="J5">
        <v>0</v>
      </c>
      <c r="K5">
        <v>23</v>
      </c>
      <c r="L5">
        <v>7</v>
      </c>
      <c r="M5" s="11">
        <f>K5-L5</f>
        <v>16</v>
      </c>
      <c r="N5" s="11">
        <f>H5*3+I5</f>
        <v>11</v>
      </c>
      <c r="O5">
        <v>1</v>
      </c>
      <c r="P5">
        <v>0</v>
      </c>
      <c r="Q5">
        <v>1</v>
      </c>
      <c r="R5">
        <v>0</v>
      </c>
      <c r="S5">
        <v>2</v>
      </c>
      <c r="T5">
        <v>2</v>
      </c>
      <c r="U5" s="11">
        <f>S5-T5</f>
        <v>0</v>
      </c>
      <c r="V5" s="11">
        <f>P5*3+Q5</f>
        <v>1</v>
      </c>
      <c r="W5" s="11">
        <f>G5+O5</f>
        <v>6</v>
      </c>
      <c r="X5" s="11">
        <f>H5+P5</f>
        <v>3</v>
      </c>
      <c r="Y5" s="11">
        <f>I5+Q5</f>
        <v>3</v>
      </c>
      <c r="Z5" s="11">
        <f>J5+R5</f>
        <v>0</v>
      </c>
      <c r="AA5" s="11">
        <f>K5+S5</f>
        <v>25</v>
      </c>
      <c r="AB5" s="11">
        <f>L5+T5</f>
        <v>9</v>
      </c>
      <c r="AC5" s="11">
        <f>M5+U5</f>
        <v>16</v>
      </c>
      <c r="AD5" s="11">
        <f>N5+V5</f>
        <v>12</v>
      </c>
    </row>
    <row r="6" spans="2:30" ht="14.25">
      <c r="B6" t="s">
        <v>1</v>
      </c>
      <c r="C6" s="2" t="s">
        <v>61</v>
      </c>
      <c r="D6" s="2" t="s">
        <v>57</v>
      </c>
      <c r="E6">
        <v>578846</v>
      </c>
      <c r="F6" s="19" t="s">
        <v>63</v>
      </c>
      <c r="G6">
        <v>5</v>
      </c>
      <c r="H6">
        <v>3</v>
      </c>
      <c r="I6">
        <v>2</v>
      </c>
      <c r="J6">
        <v>0</v>
      </c>
      <c r="K6">
        <v>22</v>
      </c>
      <c r="L6">
        <v>12</v>
      </c>
      <c r="M6" s="11">
        <f>K6-L6</f>
        <v>10</v>
      </c>
      <c r="N6" s="11">
        <f>H6*3+I6</f>
        <v>11</v>
      </c>
      <c r="O6">
        <v>1</v>
      </c>
      <c r="P6">
        <v>0</v>
      </c>
      <c r="Q6">
        <v>0</v>
      </c>
      <c r="R6">
        <v>1</v>
      </c>
      <c r="S6">
        <v>4</v>
      </c>
      <c r="T6">
        <v>5</v>
      </c>
      <c r="U6" s="11">
        <f>S6-T6</f>
        <v>-1</v>
      </c>
      <c r="V6" s="11">
        <f>P6*3+Q6</f>
        <v>0</v>
      </c>
      <c r="W6" s="11">
        <f>G6+O6</f>
        <v>6</v>
      </c>
      <c r="X6" s="11">
        <f>H6+P6</f>
        <v>3</v>
      </c>
      <c r="Y6" s="11">
        <f>I6+Q6</f>
        <v>2</v>
      </c>
      <c r="Z6" s="11">
        <f>J6+R6</f>
        <v>1</v>
      </c>
      <c r="AA6" s="11">
        <f>K6+S6</f>
        <v>26</v>
      </c>
      <c r="AB6" s="11">
        <f>L6+T6</f>
        <v>17</v>
      </c>
      <c r="AC6" s="11">
        <f>M6+U6</f>
        <v>9</v>
      </c>
      <c r="AD6" s="11">
        <f>N6+V6</f>
        <v>11</v>
      </c>
    </row>
    <row r="7" spans="2:30" ht="14.25">
      <c r="B7" t="s">
        <v>32</v>
      </c>
      <c r="C7" s="2" t="s">
        <v>56</v>
      </c>
      <c r="D7" s="2" t="s">
        <v>64</v>
      </c>
      <c r="E7">
        <v>1645800</v>
      </c>
      <c r="F7" s="19" t="s">
        <v>65</v>
      </c>
      <c r="G7">
        <v>5</v>
      </c>
      <c r="H7">
        <v>3</v>
      </c>
      <c r="I7">
        <v>0</v>
      </c>
      <c r="J7">
        <v>2</v>
      </c>
      <c r="K7">
        <v>22</v>
      </c>
      <c r="L7">
        <v>10</v>
      </c>
      <c r="M7" s="11">
        <f>K7-L7</f>
        <v>12</v>
      </c>
      <c r="N7" s="11">
        <f>H7*3+I7</f>
        <v>9</v>
      </c>
      <c r="O7">
        <v>1</v>
      </c>
      <c r="P7">
        <v>1</v>
      </c>
      <c r="Q7">
        <v>0</v>
      </c>
      <c r="R7">
        <v>0</v>
      </c>
      <c r="S7">
        <v>10</v>
      </c>
      <c r="T7">
        <v>0</v>
      </c>
      <c r="U7" s="11">
        <f>S7-T7</f>
        <v>10</v>
      </c>
      <c r="V7" s="11">
        <f>P7*3+Q7</f>
        <v>3</v>
      </c>
      <c r="W7" s="11">
        <f>G7+O7</f>
        <v>6</v>
      </c>
      <c r="X7" s="11">
        <f>H7+P7</f>
        <v>4</v>
      </c>
      <c r="Y7" s="11">
        <f>I7+Q7</f>
        <v>0</v>
      </c>
      <c r="Z7" s="11">
        <f>J7+R7</f>
        <v>2</v>
      </c>
      <c r="AA7" s="11">
        <f>K7+S7</f>
        <v>32</v>
      </c>
      <c r="AB7" s="11">
        <f>L7+T7</f>
        <v>10</v>
      </c>
      <c r="AC7" s="11">
        <f>M7+U7</f>
        <v>22</v>
      </c>
      <c r="AD7" s="11">
        <f>N7+V7</f>
        <v>12</v>
      </c>
    </row>
    <row r="8" spans="2:30" ht="13.5">
      <c r="B8" t="s">
        <v>3</v>
      </c>
      <c r="C8" s="2" t="s">
        <v>61</v>
      </c>
      <c r="D8" s="2" t="s">
        <v>64</v>
      </c>
      <c r="E8">
        <v>1650462</v>
      </c>
      <c r="F8" s="19" t="s">
        <v>66</v>
      </c>
      <c r="G8">
        <v>5</v>
      </c>
      <c r="H8">
        <v>3</v>
      </c>
      <c r="I8">
        <v>0</v>
      </c>
      <c r="J8">
        <v>2</v>
      </c>
      <c r="K8">
        <v>14</v>
      </c>
      <c r="L8">
        <v>15</v>
      </c>
      <c r="M8" s="11">
        <f>K8-L8</f>
        <v>-1</v>
      </c>
      <c r="N8" s="11">
        <f>H8*3+I8</f>
        <v>9</v>
      </c>
      <c r="O8">
        <v>1</v>
      </c>
      <c r="P8">
        <v>0</v>
      </c>
      <c r="Q8">
        <v>1</v>
      </c>
      <c r="R8">
        <v>0</v>
      </c>
      <c r="S8">
        <v>1</v>
      </c>
      <c r="T8">
        <v>1</v>
      </c>
      <c r="U8" s="11">
        <f>S8-T8</f>
        <v>0</v>
      </c>
      <c r="V8" s="11">
        <f>P8*3+Q8</f>
        <v>1</v>
      </c>
      <c r="W8" s="11">
        <f>G8+O8</f>
        <v>6</v>
      </c>
      <c r="X8" s="11">
        <f>H8+P8</f>
        <v>3</v>
      </c>
      <c r="Y8" s="11">
        <f>I8+Q8</f>
        <v>1</v>
      </c>
      <c r="Z8" s="11">
        <f>J8+R8</f>
        <v>2</v>
      </c>
      <c r="AA8" s="11">
        <f>K8+S8</f>
        <v>15</v>
      </c>
      <c r="AB8" s="11">
        <f>L8+T8</f>
        <v>16</v>
      </c>
      <c r="AC8" s="11">
        <f>M8+U8</f>
        <v>-1</v>
      </c>
      <c r="AD8" s="11">
        <f>N8+V8</f>
        <v>10</v>
      </c>
    </row>
    <row r="9" spans="2:30" ht="13.5">
      <c r="B9" t="s">
        <v>4</v>
      </c>
      <c r="C9" s="2" t="s">
        <v>61</v>
      </c>
      <c r="D9" s="2" t="s">
        <v>64</v>
      </c>
      <c r="E9">
        <v>1647290</v>
      </c>
      <c r="F9" s="19" t="s">
        <v>67</v>
      </c>
      <c r="G9">
        <v>5</v>
      </c>
      <c r="H9">
        <v>1</v>
      </c>
      <c r="I9">
        <v>0</v>
      </c>
      <c r="J9">
        <v>4</v>
      </c>
      <c r="K9">
        <v>8</v>
      </c>
      <c r="L9">
        <v>18</v>
      </c>
      <c r="M9" s="11">
        <f>K9-L9</f>
        <v>-10</v>
      </c>
      <c r="N9" s="11">
        <f>H9*3+I9</f>
        <v>3</v>
      </c>
      <c r="O9">
        <v>1</v>
      </c>
      <c r="P9">
        <v>0</v>
      </c>
      <c r="Q9">
        <v>1</v>
      </c>
      <c r="R9">
        <v>0</v>
      </c>
      <c r="S9">
        <v>1</v>
      </c>
      <c r="T9">
        <v>1</v>
      </c>
      <c r="U9" s="11">
        <f>S9-T9</f>
        <v>0</v>
      </c>
      <c r="V9" s="11">
        <f>P9*3+Q9</f>
        <v>1</v>
      </c>
      <c r="W9" s="11">
        <f>G9+O9</f>
        <v>6</v>
      </c>
      <c r="X9" s="11">
        <f>H9+P9</f>
        <v>1</v>
      </c>
      <c r="Y9" s="11">
        <f>I9+Q9</f>
        <v>1</v>
      </c>
      <c r="Z9" s="11">
        <f>J9+R9</f>
        <v>4</v>
      </c>
      <c r="AA9" s="11">
        <f>K9+S9</f>
        <v>9</v>
      </c>
      <c r="AB9" s="11">
        <f>L9+T9</f>
        <v>19</v>
      </c>
      <c r="AC9" s="11">
        <f>M9+U9</f>
        <v>-10</v>
      </c>
      <c r="AD9" s="11">
        <f>N9+V9</f>
        <v>4</v>
      </c>
    </row>
    <row r="10" spans="2:30" ht="14.25">
      <c r="B10" t="s">
        <v>35</v>
      </c>
      <c r="C10" s="2" t="s">
        <v>56</v>
      </c>
      <c r="D10" s="2" t="s">
        <v>64</v>
      </c>
      <c r="E10">
        <v>1647867</v>
      </c>
      <c r="F10" s="19" t="s">
        <v>68</v>
      </c>
      <c r="G10">
        <v>5</v>
      </c>
      <c r="H10">
        <v>1</v>
      </c>
      <c r="I10">
        <v>0</v>
      </c>
      <c r="J10">
        <v>4</v>
      </c>
      <c r="K10">
        <v>10</v>
      </c>
      <c r="L10">
        <v>23</v>
      </c>
      <c r="M10" s="11">
        <f>K10-L10</f>
        <v>-13</v>
      </c>
      <c r="N10" s="11">
        <f>H10*3+I10</f>
        <v>3</v>
      </c>
      <c r="O10">
        <v>1</v>
      </c>
      <c r="P10">
        <v>0</v>
      </c>
      <c r="Q10">
        <v>0</v>
      </c>
      <c r="R10">
        <v>1</v>
      </c>
      <c r="S10">
        <v>4</v>
      </c>
      <c r="T10">
        <v>6</v>
      </c>
      <c r="U10" s="11">
        <f>S10-T10</f>
        <v>-2</v>
      </c>
      <c r="V10" s="11">
        <f>P10*3+Q10</f>
        <v>0</v>
      </c>
      <c r="W10" s="11">
        <f>G10+O10</f>
        <v>6</v>
      </c>
      <c r="X10" s="11">
        <f>H10+P10</f>
        <v>1</v>
      </c>
      <c r="Y10" s="11">
        <f>I10+Q10</f>
        <v>0</v>
      </c>
      <c r="Z10" s="11">
        <f>J10+R10</f>
        <v>5</v>
      </c>
      <c r="AA10" s="11">
        <f>K10+S10</f>
        <v>14</v>
      </c>
      <c r="AB10" s="11">
        <f>L10+T10</f>
        <v>29</v>
      </c>
      <c r="AC10" s="11">
        <f>M10+U10</f>
        <v>-15</v>
      </c>
      <c r="AD10" s="11">
        <f>N10+V10</f>
        <v>3</v>
      </c>
    </row>
    <row r="11" spans="2:30" ht="13.5">
      <c r="B11" t="s">
        <v>0</v>
      </c>
      <c r="C11" s="2" t="s">
        <v>61</v>
      </c>
      <c r="D11" s="2" t="s">
        <v>64</v>
      </c>
      <c r="E11">
        <v>578786</v>
      </c>
      <c r="F11" s="19" t="s">
        <v>69</v>
      </c>
      <c r="G11">
        <v>5</v>
      </c>
      <c r="H11">
        <v>0</v>
      </c>
      <c r="I11">
        <v>1</v>
      </c>
      <c r="J11">
        <v>4</v>
      </c>
      <c r="K11">
        <v>8</v>
      </c>
      <c r="L11">
        <v>26</v>
      </c>
      <c r="M11" s="11">
        <f>K11-L11</f>
        <v>-18</v>
      </c>
      <c r="N11" s="11">
        <f>H11*3+I11</f>
        <v>1</v>
      </c>
      <c r="O11">
        <v>1</v>
      </c>
      <c r="P11">
        <v>1</v>
      </c>
      <c r="Q11">
        <v>0</v>
      </c>
      <c r="R11">
        <v>0</v>
      </c>
      <c r="S11">
        <v>6</v>
      </c>
      <c r="T11">
        <v>4</v>
      </c>
      <c r="U11" s="11">
        <f>S11-T11</f>
        <v>2</v>
      </c>
      <c r="V11" s="11">
        <f>P11*3+Q11</f>
        <v>3</v>
      </c>
      <c r="W11" s="11">
        <f>G11+O11</f>
        <v>6</v>
      </c>
      <c r="X11" s="11">
        <f>H11+P11</f>
        <v>1</v>
      </c>
      <c r="Y11" s="11">
        <f>I11+Q11</f>
        <v>1</v>
      </c>
      <c r="Z11" s="11">
        <f>J11+R11</f>
        <v>4</v>
      </c>
      <c r="AA11" s="11">
        <f>K11+S11</f>
        <v>14</v>
      </c>
      <c r="AB11" s="11">
        <f>L11+T11</f>
        <v>30</v>
      </c>
      <c r="AC11" s="11">
        <f>M11+U11</f>
        <v>-16</v>
      </c>
      <c r="AD11" s="11">
        <f>N11+V11</f>
        <v>4</v>
      </c>
    </row>
    <row r="12" spans="2:30" ht="14.25">
      <c r="B12" t="s">
        <v>33</v>
      </c>
      <c r="C12" s="2" t="s">
        <v>56</v>
      </c>
      <c r="D12" s="2" t="s">
        <v>64</v>
      </c>
      <c r="E12">
        <v>577706</v>
      </c>
      <c r="F12" s="19" t="s">
        <v>70</v>
      </c>
      <c r="G12">
        <v>5</v>
      </c>
      <c r="H12">
        <v>0</v>
      </c>
      <c r="I12">
        <v>0</v>
      </c>
      <c r="J12">
        <v>5</v>
      </c>
      <c r="K12">
        <v>2</v>
      </c>
      <c r="L12">
        <v>36</v>
      </c>
      <c r="M12" s="11">
        <f>K12-L12</f>
        <v>-34</v>
      </c>
      <c r="N12" s="11">
        <f>H12*3+I12</f>
        <v>0</v>
      </c>
      <c r="O12">
        <v>1</v>
      </c>
      <c r="P12">
        <v>0</v>
      </c>
      <c r="Q12">
        <v>0</v>
      </c>
      <c r="R12">
        <v>1</v>
      </c>
      <c r="S12">
        <v>0</v>
      </c>
      <c r="T12">
        <v>10</v>
      </c>
      <c r="U12" s="11">
        <f>S12-T12</f>
        <v>-10</v>
      </c>
      <c r="V12" s="11">
        <f>P12*3+Q12</f>
        <v>0</v>
      </c>
      <c r="W12" s="11">
        <f>G12+O12</f>
        <v>6</v>
      </c>
      <c r="X12" s="11">
        <f>H12+P12</f>
        <v>0</v>
      </c>
      <c r="Y12" s="11">
        <f>I12+Q12</f>
        <v>0</v>
      </c>
      <c r="Z12" s="11">
        <f>J12+R12</f>
        <v>6</v>
      </c>
      <c r="AA12" s="11">
        <f>K12+S12</f>
        <v>2</v>
      </c>
      <c r="AB12" s="11">
        <f>L12+T12</f>
        <v>46</v>
      </c>
      <c r="AC12" s="11">
        <f>M12+U12</f>
        <v>-44</v>
      </c>
      <c r="AD12" s="11">
        <f>N12+V12</f>
        <v>0</v>
      </c>
    </row>
    <row r="15" spans="3:6" ht="13.5">
      <c r="C15" s="2"/>
      <c r="F15" s="19"/>
    </row>
  </sheetData>
  <sheetProtection selectLockedCells="1" selectUnlockedCells="1"/>
  <mergeCells count="3">
    <mergeCell ref="G1:N1"/>
    <mergeCell ref="O1:V1"/>
    <mergeCell ref="W1:AD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cikoria</dc:creator>
  <cp:keywords/>
  <dc:description/>
  <cp:lastModifiedBy/>
  <dcterms:created xsi:type="dcterms:W3CDTF">2009-10-28T10:23:40Z</dcterms:created>
  <dcterms:modified xsi:type="dcterms:W3CDTF">2009-11-11T10:47:26Z</dcterms:modified>
  <cp:category/>
  <cp:version/>
  <cp:contentType/>
  <cp:contentStatus/>
  <cp:revision>1</cp:revision>
</cp:coreProperties>
</file>